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Продукти\Приватні Клієнти\3. Депозити\1. Депозит\Ставки для фіз_осіб\"/>
    </mc:Choice>
  </mc:AlternateContent>
  <bookViews>
    <workbookView xWindow="0" yWindow="0" windowWidth="20730" windowHeight="11760" activeTab="1"/>
  </bookViews>
  <sheets>
    <sheet name="Ставки без ощадного" sheetId="7" r:id="rId1"/>
    <sheet name="Ставки з ОЩАДНИМ" sheetId="4" r:id="rId2"/>
    <sheet name="Калькулятор" sheetId="5" r:id="rId3"/>
    <sheet name="Лояльність" sheetId="6" r:id="rId4"/>
  </sheets>
  <definedNames>
    <definedName name="_xlnm.Print_Area" localSheetId="0">'Ставки без ощадного'!$A$1:$AN$52</definedName>
    <definedName name="_xlnm.Print_Area" localSheetId="1">'Ставки з ОЩАДНИМ'!$A$1:$AN$58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9" i="7" l="1"/>
  <c r="AH19" i="7"/>
  <c r="AE19" i="7"/>
  <c r="AK18" i="7"/>
  <c r="AH18" i="7"/>
  <c r="AE18" i="7"/>
  <c r="AK17" i="7"/>
  <c r="AH17" i="7"/>
  <c r="AE17" i="7"/>
  <c r="D4" i="5" l="1"/>
  <c r="AE112" i="5" l="1"/>
  <c r="AE111" i="5"/>
  <c r="AE110" i="5"/>
  <c r="AL109" i="5" l="1"/>
  <c r="D18" i="5"/>
  <c r="D12" i="5"/>
  <c r="D19" i="5" l="1"/>
  <c r="AH109" i="5" l="1"/>
  <c r="AG109" i="5"/>
  <c r="AF109" i="5"/>
  <c r="AI109" i="5" l="1"/>
  <c r="AK19" i="4"/>
  <c r="AH112" i="5" s="1"/>
  <c r="AH19" i="4"/>
  <c r="AH39" i="4" s="1"/>
  <c r="AE19" i="4"/>
  <c r="AK18" i="4"/>
  <c r="AH111" i="5" s="1"/>
  <c r="AH18" i="4"/>
  <c r="AG111" i="5" s="1"/>
  <c r="AE18" i="4"/>
  <c r="AF111" i="5" s="1"/>
  <c r="AK17" i="4"/>
  <c r="AH110" i="5" s="1"/>
  <c r="AH17" i="4"/>
  <c r="AG110" i="5" s="1"/>
  <c r="AE17" i="4"/>
  <c r="AF110" i="5" s="1"/>
  <c r="AH40" i="4" l="1"/>
  <c r="AH41" i="4" s="1"/>
  <c r="AE39" i="4"/>
  <c r="AE40" i="4"/>
  <c r="AE41" i="4" s="1"/>
  <c r="AF112" i="5"/>
  <c r="AG112" i="5"/>
  <c r="AI112" i="5" s="1"/>
  <c r="AI111" i="5"/>
  <c r="AI110" i="5"/>
  <c r="AJ109" i="5" l="1"/>
  <c r="AK109" i="5" l="1"/>
  <c r="C17" i="5" s="1"/>
  <c r="C18" i="5" s="1"/>
  <c r="C19" i="5" s="1"/>
</calcChain>
</file>

<file path=xl/sharedStrings.xml><?xml version="1.0" encoding="utf-8"?>
<sst xmlns="http://schemas.openxmlformats.org/spreadsheetml/2006/main" count="234" uniqueCount="92">
  <si>
    <t>UAH</t>
  </si>
  <si>
    <t>USD</t>
  </si>
  <si>
    <t>EUR</t>
  </si>
  <si>
    <t>Опис депозитів</t>
  </si>
  <si>
    <t>Таблиця бонусів</t>
  </si>
  <si>
    <t>Бонусна система від АБ "КЛІРИНГОВИЙ ДІМ" - надбавка до процентної ставки</t>
  </si>
  <si>
    <t>top</t>
  </si>
  <si>
    <t>middle</t>
  </si>
  <si>
    <t>start</t>
  </si>
  <si>
    <t>Сума вкладу</t>
  </si>
  <si>
    <t>Преміальний пакет</t>
  </si>
  <si>
    <t>-</t>
  </si>
  <si>
    <t>+</t>
  </si>
  <si>
    <t>Економний пакет</t>
  </si>
  <si>
    <t>Отримувач з/п</t>
  </si>
  <si>
    <t>процентні ставки, річних</t>
  </si>
  <si>
    <t>Умови розміщення:</t>
  </si>
  <si>
    <t>Строк</t>
  </si>
  <si>
    <t>місяці</t>
  </si>
  <si>
    <t>0800-50-18-08</t>
  </si>
  <si>
    <t>044-593-10-20</t>
  </si>
  <si>
    <t>clhs_com_ua</t>
  </si>
  <si>
    <t>Контакт-центр Банку:</t>
  </si>
  <si>
    <t>Валюта</t>
  </si>
  <si>
    <t>Корисна інформація</t>
  </si>
  <si>
    <t>Виплата процентів</t>
  </si>
  <si>
    <t>Валюта вкладу</t>
  </si>
  <si>
    <t>щомісячно</t>
  </si>
  <si>
    <t>Виплата</t>
  </si>
  <si>
    <t>Лояльність</t>
  </si>
  <si>
    <t>в кінці строку</t>
  </si>
  <si>
    <t>рывень 1</t>
  </si>
  <si>
    <t>рівень 2</t>
  </si>
  <si>
    <t>ставка номінальна</t>
  </si>
  <si>
    <t>ставка з лоял</t>
  </si>
  <si>
    <t>Сума процентів</t>
  </si>
  <si>
    <t>Мін. сума: 1000 UAH, 500 USD, 500 EUR</t>
  </si>
  <si>
    <t>Мін. сума поповнення готівкою: 1000 UAH, 500 USD, 500 EUR</t>
  </si>
  <si>
    <t>Мін. сума поповнення безготівково: без обмежень</t>
  </si>
  <si>
    <t>Ставка при достроковому розірванні: 2% UAH, 0,5% USD, 0,5% EUR</t>
  </si>
  <si>
    <t>Сума до отримання</t>
  </si>
  <si>
    <t>Ставка за вкладом, % річних</t>
  </si>
  <si>
    <t>Строк вкладу, міс</t>
  </si>
  <si>
    <t>Держатель пакету</t>
  </si>
  <si>
    <t>VISA Gold</t>
  </si>
  <si>
    <t>VISA Classic</t>
  </si>
  <si>
    <t>Примітки:</t>
  </si>
  <si>
    <r>
      <t>Рівень лояльності</t>
    </r>
    <r>
      <rPr>
        <b/>
        <i/>
        <vertAlign val="superscript"/>
        <sz val="10"/>
        <color theme="4" tint="-0.499984740745262"/>
        <rFont val="PT Sans"/>
        <family val="2"/>
        <charset val="204"/>
      </rPr>
      <t>1</t>
    </r>
  </si>
  <si>
    <r>
      <rPr>
        <vertAlign val="superscript"/>
        <sz val="8"/>
        <color theme="4" tint="-0.499984740745262"/>
        <rFont val="PT Sans"/>
        <family val="2"/>
        <charset val="204"/>
      </rPr>
      <t>1</t>
    </r>
    <r>
      <rPr>
        <sz val="8"/>
        <color theme="4" tint="-0.499984740745262"/>
        <rFont val="PT Sans"/>
        <family val="2"/>
        <charset val="204"/>
      </rPr>
      <t>виконується хоча б один з параметрів</t>
    </r>
  </si>
  <si>
    <t>Депозитні продукти АБ "КЛІРИНГОВИЙ ДІМ" для фізичних осіб</t>
  </si>
  <si>
    <t>щомісячна виплата процентів</t>
  </si>
  <si>
    <t xml:space="preserve">виплата процентів вкінці строку </t>
  </si>
  <si>
    <t>Параметри Вашого депозиту</t>
  </si>
  <si>
    <t>Ви отримаєте*:</t>
  </si>
  <si>
    <t>* Орієнтовний розрахунок</t>
  </si>
  <si>
    <t>ПДФО</t>
  </si>
  <si>
    <t>суми нарахованих</t>
  </si>
  <si>
    <t>військ</t>
  </si>
  <si>
    <t>від нарахованих</t>
  </si>
  <si>
    <t>Детальна інформація про умови розміщення вкладів розміщена на сайті АБ "КЛІРИНГОВИЙ ДІМ" - www.clhs.com.ua</t>
  </si>
  <si>
    <t>VISA Electron</t>
  </si>
  <si>
    <t>Користувачі пакетів "ЕКОНОМНИЙ", "ПРЕМІАЛЬНИЙ", "ПРЕМІАЛЬНИЙ+" мають змогу поповнювати вклади зі своїх карткових рахунків дистанційно, через Контакт-центр Банку</t>
  </si>
  <si>
    <t>Поповнювати вклади можна протягом всього строку дії договору, крім останнього місяця (для вкладів до 6-ти місяців) та крім останніх двох місяців (для вкладів понад 6-ть місяців).</t>
  </si>
  <si>
    <t>Держатель пакету з карткою</t>
  </si>
  <si>
    <t>Перерозміщення коштів протягом 365 дня</t>
  </si>
  <si>
    <r>
      <t xml:space="preserve">1 </t>
    </r>
    <r>
      <rPr>
        <i/>
        <sz val="8"/>
        <color theme="4" tint="-0.499984740745262"/>
        <rFont val="PT Sans"/>
        <family val="2"/>
        <charset val="204"/>
      </rPr>
      <t>(32 дні)</t>
    </r>
  </si>
  <si>
    <r>
      <t xml:space="preserve">3 </t>
    </r>
    <r>
      <rPr>
        <i/>
        <sz val="8"/>
        <color theme="4" tint="-0.499984740745262"/>
        <rFont val="PT Sans"/>
        <family val="2"/>
        <charset val="204"/>
      </rPr>
      <t>(91 день)</t>
    </r>
  </si>
  <si>
    <r>
      <t>6</t>
    </r>
    <r>
      <rPr>
        <i/>
        <sz val="8"/>
        <color theme="4" tint="-0.499984740745262"/>
        <rFont val="PT Sans"/>
        <family val="2"/>
        <charset val="204"/>
      </rPr>
      <t xml:space="preserve"> (181 день)</t>
    </r>
  </si>
  <si>
    <r>
      <t>12</t>
    </r>
    <r>
      <rPr>
        <i/>
        <sz val="8"/>
        <color theme="4" tint="-0.499984740745262"/>
        <rFont val="PT Sans"/>
        <family val="2"/>
        <charset val="204"/>
      </rPr>
      <t xml:space="preserve"> (367 днів)</t>
    </r>
  </si>
  <si>
    <t xml:space="preserve"> </t>
  </si>
  <si>
    <t>для клієнтів, які  розміщують депозит на суму понад  400 000 грн., 50 000 доларів США, 50 000 євро без необхідності придбання пакету застосовується бонус  VISA Platinum;</t>
  </si>
  <si>
    <t>для клієнтів, у яких загальна сума депозитів, розміщених у Банку, перевіщує 1 000 000 в гривневому еквіваленті,  без необхідності придбання пакету застосовується бонус  VISA Platinum;</t>
  </si>
  <si>
    <t>є Клієнтом, який отримує заробітну плату, пенсію чи інші соціальні виплати на карту емітовану АБ «КЛІРИНГОВИЙ ДІМ»;</t>
  </si>
  <si>
    <t>є клієнтом Банку, який по закінченні строку дії вкладу, в той же день оформлює новий вклад в сумі, не меншій ніж попередній вклад;</t>
  </si>
  <si>
    <t xml:space="preserve">є Клієнтом, який повернувся до Банку (в термін менш ніж 365 днів після строку закінчення останнього депозиту) та розміщує новий депозит; </t>
  </si>
  <si>
    <t>є співробітником Банку;</t>
  </si>
  <si>
    <t>є членом сім’ї, близьким родичем співробітника Банку: батьки, батьки  чоловіка/дружини, діти, в тому числі й усиновлені, брати/сестри (рідні, двоюрідні, тощо), дідусь  та бабуся співробітника  та його чоловіка/дружини, брати/сестри батьків;</t>
  </si>
  <si>
    <t>Бонуси "Для держателів тарифних пакетів" розповсюджуються на приватні та зарплатні пакети.</t>
  </si>
  <si>
    <t>Всі вказані бонуси не складаються.</t>
  </si>
  <si>
    <t>Обмеження щодо строків поповнення: для депозитів строком до 6-ти місяців − протягом останніх 30 днів строку дії договору, а строком понад 6-ть місяців – протягом останніх 60 днів строку дії договору.</t>
  </si>
  <si>
    <t xml:space="preserve">Бонус  «Для держателів пакету з карткою VISA Platinum» застосовується:  </t>
  </si>
  <si>
    <t>Інформація для внутрішнього користування</t>
  </si>
  <si>
    <t>Ощадний модуль</t>
  </si>
  <si>
    <t>Основна ставка</t>
  </si>
  <si>
    <t>Ставки</t>
  </si>
  <si>
    <t>ДС (6м)</t>
  </si>
  <si>
    <t>Преміальний депозитний продукт</t>
  </si>
  <si>
    <t>Строк розміщення - 12 місяців (367 днів)
Мін. сума вкладу/поповнення готівкою: 1000 UAH, 500 USD, 500 EUR</t>
  </si>
  <si>
    <t>Загальна ставка</t>
  </si>
  <si>
    <t>Основна ставка - виплачується при достроковому розірванні депозиту, незалежно від дати розірвання</t>
  </si>
  <si>
    <t>Додаткова ставка (ДС (6м)) додається до основної ставки при достроковому розірванні депозиту після 6 місяців, та нараховується за перші 6 місяців розміщення коштів</t>
  </si>
  <si>
    <t>Бонус «Лояльність» (+0,15) додається до базової ставки за вкладом (всі, крім ЄВРО 1 м) для Клієнтів, які відповідають одній з нижченаведених умов: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</si>
</sst>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PT Sans"/>
      <family val="2"/>
      <charset val="204"/>
    </font>
    <font>
      <b/>
      <sz val="11"/>
      <color theme="0"/>
      <name val="PT Sans"/>
      <family val="2"/>
      <charset val="204"/>
    </font>
    <font>
      <b/>
      <sz val="11"/>
      <color theme="1"/>
      <name val="PT Sans"/>
      <family val="2"/>
      <charset val="204"/>
    </font>
    <font>
      <b/>
      <sz val="11"/>
      <color theme="4" tint="-0.499984740745262"/>
      <name val="PT Sans"/>
      <family val="2"/>
      <charset val="204"/>
    </font>
    <font>
      <sz val="11"/>
      <color theme="4" tint="-0.499984740745262"/>
      <name val="PT Sans"/>
      <family val="2"/>
      <charset val="204"/>
    </font>
    <font>
      <b/>
      <sz val="9"/>
      <color theme="1"/>
      <name val="PT Sans"/>
      <family val="2"/>
      <charset val="204"/>
    </font>
    <font>
      <sz val="10"/>
      <color theme="4" tint="-0.499984740745262"/>
      <name val="PT Sans"/>
      <family val="2"/>
      <charset val="204"/>
    </font>
    <font>
      <sz val="9"/>
      <color theme="1"/>
      <name val="PT Sans"/>
      <family val="2"/>
      <charset val="204"/>
    </font>
    <font>
      <i/>
      <sz val="5"/>
      <color theme="1"/>
      <name val="PT Sans"/>
      <family val="2"/>
      <charset val="204"/>
    </font>
    <font>
      <sz val="9"/>
      <color theme="4" tint="-0.499984740745262"/>
      <name val="PT Sans"/>
      <family val="2"/>
      <charset val="204"/>
    </font>
    <font>
      <i/>
      <sz val="9"/>
      <color theme="4" tint="-0.499984740745262"/>
      <name val="PT Sans"/>
      <family val="2"/>
      <charset val="204"/>
    </font>
    <font>
      <b/>
      <sz val="11"/>
      <color theme="3" tint="-0.499984740745262"/>
      <name val="PT Sans"/>
      <family val="2"/>
      <charset val="204"/>
    </font>
    <font>
      <b/>
      <i/>
      <sz val="12"/>
      <color theme="4" tint="-0.499984740745262"/>
      <name val="PT Sans"/>
      <family val="2"/>
      <charset val="204"/>
    </font>
    <font>
      <b/>
      <sz val="9"/>
      <color theme="4" tint="-0.499984740745262"/>
      <name val="PT Sans"/>
      <family val="2"/>
      <charset val="204"/>
    </font>
    <font>
      <b/>
      <i/>
      <sz val="10"/>
      <color theme="4" tint="-0.499984740745262"/>
      <name val="PT Sans"/>
      <family val="2"/>
      <charset val="204"/>
    </font>
    <font>
      <sz val="10"/>
      <color theme="1"/>
      <name val="PT Sans"/>
      <family val="2"/>
      <charset val="204"/>
    </font>
    <font>
      <b/>
      <sz val="10"/>
      <color theme="0"/>
      <name val="PT Sans"/>
      <family val="2"/>
      <charset val="204"/>
    </font>
    <font>
      <i/>
      <sz val="10"/>
      <color theme="4" tint="-0.499984740745262"/>
      <name val="PT Sans"/>
      <family val="2"/>
      <charset val="204"/>
    </font>
    <font>
      <sz val="13"/>
      <color theme="4" tint="-0.499984740745262"/>
      <name val="PT Sans"/>
      <family val="2"/>
      <charset val="204"/>
    </font>
    <font>
      <i/>
      <sz val="11"/>
      <color theme="4" tint="-0.499984740745262"/>
      <name val="PT Sans"/>
      <family val="2"/>
      <charset val="204"/>
    </font>
    <font>
      <b/>
      <i/>
      <vertAlign val="superscript"/>
      <sz val="10"/>
      <color theme="4" tint="-0.499984740745262"/>
      <name val="PT Sans"/>
      <family val="2"/>
      <charset val="204"/>
    </font>
    <font>
      <sz val="8"/>
      <color theme="4" tint="-0.499984740745262"/>
      <name val="PT Sans"/>
      <family val="2"/>
      <charset val="204"/>
    </font>
    <font>
      <vertAlign val="superscript"/>
      <sz val="8"/>
      <color theme="4" tint="-0.499984740745262"/>
      <name val="PT Sans"/>
      <family val="2"/>
      <charset val="204"/>
    </font>
    <font>
      <sz val="8"/>
      <color theme="1"/>
      <name val="PT Sans"/>
      <family val="2"/>
      <charset val="204"/>
    </font>
    <font>
      <i/>
      <sz val="6"/>
      <color theme="1"/>
      <name val="PT Sans"/>
      <family val="2"/>
      <charset val="204"/>
    </font>
    <font>
      <b/>
      <sz val="13"/>
      <color theme="4" tint="-0.499984740745262"/>
      <name val="PT Sans"/>
      <family val="2"/>
      <charset val="204"/>
    </font>
    <font>
      <sz val="11"/>
      <color theme="0"/>
      <name val="PT Sans"/>
      <family val="2"/>
      <charset val="204"/>
    </font>
    <font>
      <i/>
      <sz val="11"/>
      <color theme="1"/>
      <name val="PT Sans"/>
      <family val="2"/>
      <charset val="204"/>
    </font>
    <font>
      <sz val="12"/>
      <color theme="1"/>
      <name val="PT Sans"/>
      <family val="2"/>
      <charset val="204"/>
    </font>
    <font>
      <sz val="14"/>
      <color theme="1"/>
      <name val="PT Sans"/>
      <family val="2"/>
      <charset val="204"/>
    </font>
    <font>
      <b/>
      <sz val="14"/>
      <color theme="1"/>
      <name val="PT Sans"/>
      <family val="2"/>
      <charset val="204"/>
    </font>
    <font>
      <sz val="13"/>
      <color theme="0"/>
      <name val="PT Sans"/>
      <family val="2"/>
      <charset val="204"/>
    </font>
    <font>
      <sz val="14"/>
      <color theme="0"/>
      <name val="PT Sans"/>
      <family val="2"/>
      <charset val="204"/>
    </font>
    <font>
      <i/>
      <sz val="8"/>
      <color theme="4" tint="-0.499984740745262"/>
      <name val="PT Sans"/>
      <family val="2"/>
      <charset val="204"/>
    </font>
    <font>
      <sz val="11"/>
      <color rgb="FFFF0000"/>
      <name val="PT Sans"/>
      <family val="2"/>
      <charset val="204"/>
    </font>
    <font>
      <sz val="7"/>
      <color theme="4" tint="-0.499984740745262"/>
      <name val="PT Sans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DC49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hair">
        <color theme="4" tint="-0.499984740745262"/>
      </right>
      <top style="thin">
        <color theme="0"/>
      </top>
      <bottom style="thin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 style="thin">
        <color theme="0"/>
      </top>
      <bottom style="thin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 style="thin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4" tint="-0.499984740745262"/>
      </top>
      <bottom style="thin">
        <color theme="4" tint="-0.499984740745262"/>
      </bottom>
      <diagonal/>
    </border>
    <border>
      <left style="hair">
        <color theme="4" tint="-0.499984740745262"/>
      </left>
      <right style="thin">
        <color theme="4" tint="-0.499984740745262"/>
      </right>
      <top style="hair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 style="thin">
        <color theme="0"/>
      </left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4" tint="-0.499984740745262"/>
      </top>
      <bottom style="thin">
        <color theme="0"/>
      </bottom>
      <diagonal/>
    </border>
    <border>
      <left/>
      <right/>
      <top style="thin">
        <color theme="4" tint="-0.499984740745262"/>
      </top>
      <bottom style="thin">
        <color theme="0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hair">
        <color theme="4" tint="-0.499984740745262"/>
      </left>
      <right/>
      <top style="hair">
        <color theme="4" tint="-0.499984740745262"/>
      </top>
      <bottom style="thin">
        <color theme="4" tint="-0.499984740745262"/>
      </bottom>
      <diagonal/>
    </border>
    <border>
      <left/>
      <right style="hair">
        <color theme="4" tint="-0.499984740745262"/>
      </right>
      <top style="hair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0"/>
      </bottom>
      <diagonal/>
    </border>
    <border>
      <left/>
      <right/>
      <top/>
      <bottom style="hair">
        <color auto="1"/>
      </bottom>
      <diagonal/>
    </border>
    <border>
      <left style="thin">
        <color theme="4" tint="-0.499984740745262"/>
      </left>
      <right/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 style="hair">
        <color theme="4" tint="-0.499984740745262"/>
      </right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hair">
        <color theme="4" tint="-0.499984740745262"/>
      </top>
      <bottom style="thin">
        <color theme="4" tint="-0.499984740745262"/>
      </bottom>
      <diagonal/>
    </border>
    <border>
      <left style="hair">
        <color theme="4" tint="-0.499984740745262"/>
      </left>
      <right/>
      <top style="thin">
        <color theme="0"/>
      </top>
      <bottom style="thin">
        <color theme="4" tint="-0.499984740745262"/>
      </bottom>
      <diagonal/>
    </border>
    <border>
      <left style="hair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hair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hair">
        <color auto="1"/>
      </left>
      <right style="thin">
        <color theme="4" tint="-0.499984740745262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4" tint="-0.499984740745262"/>
      </bottom>
      <diagonal/>
    </border>
    <border>
      <left/>
      <right style="hair">
        <color auto="1"/>
      </right>
      <top style="hair">
        <color auto="1"/>
      </top>
      <bottom style="thin">
        <color theme="4" tint="-0.499984740745262"/>
      </bottom>
      <diagonal/>
    </border>
    <border>
      <left style="hair">
        <color auto="1"/>
      </left>
      <right/>
      <top style="hair">
        <color auto="1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hair">
        <color auto="1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hair">
        <color theme="4" tint="-0.499984740745262"/>
      </left>
      <right/>
      <top style="thin">
        <color theme="0"/>
      </top>
      <bottom style="hair">
        <color theme="4" tint="-0.499984740745262"/>
      </bottom>
      <diagonal/>
    </border>
    <border>
      <left/>
      <right/>
      <top style="thin">
        <color theme="0"/>
      </top>
      <bottom style="hair">
        <color theme="4" tint="-0.499984740745262"/>
      </bottom>
      <diagonal/>
    </border>
    <border>
      <left style="hair">
        <color theme="4" tint="-0.499984740745262"/>
      </left>
      <right/>
      <top style="thin">
        <color theme="4" tint="-0.499984740745262"/>
      </top>
      <bottom style="hair">
        <color theme="4" tint="-0.499984740745262"/>
      </bottom>
      <diagonal/>
    </border>
    <border>
      <left/>
      <right/>
      <top style="thin">
        <color theme="4" tint="-0.499984740745262"/>
      </top>
      <bottom style="hair">
        <color theme="4" tint="-0.499984740745262"/>
      </bottom>
      <diagonal/>
    </border>
    <border>
      <left/>
      <right style="hair">
        <color theme="4" tint="-0.499984740745262"/>
      </right>
      <top style="thin">
        <color theme="4" tint="-0.499984740745262"/>
      </top>
      <bottom style="hair">
        <color theme="4" tint="-0.499984740745262"/>
      </bottom>
      <diagonal/>
    </border>
    <border>
      <left/>
      <right/>
      <top style="hair">
        <color theme="4" tint="-0.499984740745262"/>
      </top>
      <bottom style="hair">
        <color theme="4" tint="-0.499984740745262"/>
      </bottom>
      <diagonal/>
    </border>
    <border>
      <left/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hair">
        <color theme="4" tint="-0.499984740745262"/>
      </bottom>
      <diagonal/>
    </border>
    <border>
      <left/>
      <right/>
      <top style="thin">
        <color theme="0"/>
      </top>
      <bottom style="thin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4" tint="-0.499984740745262"/>
      </top>
      <bottom/>
      <diagonal/>
    </border>
    <border>
      <left style="hair">
        <color theme="4" tint="-0.499984740745262"/>
      </left>
      <right style="thin">
        <color theme="4" tint="-0.499984740745262"/>
      </right>
      <top style="hair">
        <color theme="4" tint="-0.499984740745262"/>
      </top>
      <bottom/>
      <diagonal/>
    </border>
    <border>
      <left/>
      <right style="hair">
        <color theme="4" tint="-0.499984740745262"/>
      </right>
      <top style="hair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0"/>
      </top>
      <bottom style="hair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hair">
        <color theme="4" tint="-0.499984740745262"/>
      </left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hair">
        <color theme="4" tint="-0.499984740745262"/>
      </top>
      <bottom style="thin">
        <color theme="4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theme="4" tint="-0.499984740745262"/>
      </left>
      <right/>
      <top style="hair">
        <color theme="4" tint="-0.499984740745262"/>
      </top>
      <bottom style="hair">
        <color theme="4" tint="-0.499984740745262"/>
      </bottom>
      <diagonal/>
    </border>
    <border>
      <left/>
      <right style="thin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/>
      <right/>
      <top style="hair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0"/>
      </top>
      <bottom/>
      <diagonal/>
    </border>
    <border>
      <left style="thin">
        <color theme="4" tint="-0.499984740745262"/>
      </left>
      <right/>
      <top style="hair">
        <color auto="1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hair">
        <color auto="1"/>
      </top>
      <bottom style="thin">
        <color theme="4" tint="-0.499984740745262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3" borderId="0" xfId="0" applyFill="1"/>
    <xf numFmtId="49" fontId="7" fillId="3" borderId="0" xfId="0" applyNumberFormat="1" applyFont="1" applyFill="1"/>
    <xf numFmtId="0" fontId="4" fillId="3" borderId="0" xfId="0" applyFont="1" applyFill="1" applyBorder="1" applyAlignment="1">
      <alignment horizontal="center" vertical="center" wrapText="1" shrinkToFit="1"/>
    </xf>
    <xf numFmtId="0" fontId="6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/>
    <xf numFmtId="0" fontId="9" fillId="3" borderId="0" xfId="0" applyFont="1" applyFill="1"/>
    <xf numFmtId="0" fontId="11" fillId="3" borderId="0" xfId="0" applyFont="1" applyFill="1" applyBorder="1" applyAlignment="1">
      <alignment horizontal="left" vertical="center" wrapText="1" shrinkToFit="1"/>
    </xf>
    <xf numFmtId="0" fontId="13" fillId="3" borderId="0" xfId="0" applyFont="1" applyFill="1"/>
    <xf numFmtId="0" fontId="10" fillId="3" borderId="0" xfId="0" applyFont="1" applyFill="1"/>
    <xf numFmtId="0" fontId="12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6" fillId="3" borderId="24" xfId="0" applyFont="1" applyFill="1" applyBorder="1"/>
    <xf numFmtId="0" fontId="15" fillId="3" borderId="43" xfId="0" applyFont="1" applyFill="1" applyBorder="1"/>
    <xf numFmtId="0" fontId="14" fillId="3" borderId="43" xfId="0" applyFont="1" applyFill="1" applyBorder="1"/>
    <xf numFmtId="0" fontId="17" fillId="3" borderId="42" xfId="0" applyFont="1" applyFill="1" applyBorder="1"/>
    <xf numFmtId="0" fontId="17" fillId="3" borderId="24" xfId="0" applyFont="1" applyFill="1" applyBorder="1"/>
    <xf numFmtId="0" fontId="2" fillId="3" borderId="0" xfId="0" applyFont="1" applyFill="1" applyBorder="1" applyAlignment="1">
      <alignment horizontal="left"/>
    </xf>
    <xf numFmtId="0" fontId="8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7" fillId="3" borderId="0" xfId="0" applyFont="1" applyFill="1"/>
    <xf numFmtId="0" fontId="3" fillId="3" borderId="0" xfId="0" applyFont="1" applyFill="1" applyBorder="1" applyAlignment="1">
      <alignment horizontal="left" vertical="center" wrapText="1" shrinkToFit="1"/>
    </xf>
    <xf numFmtId="0" fontId="13" fillId="3" borderId="0" xfId="0" applyFont="1" applyFill="1" applyAlignment="1">
      <alignment horizontal="left" vertical="center"/>
    </xf>
    <xf numFmtId="0" fontId="9" fillId="3" borderId="0" xfId="0" applyNumberFormat="1" applyFont="1" applyFill="1" applyAlignment="1">
      <alignment horizontal="left" vertical="center" wrapText="1" shrinkToFit="1"/>
    </xf>
    <xf numFmtId="0" fontId="4" fillId="3" borderId="0" xfId="0" applyFont="1" applyFill="1" applyBorder="1" applyAlignment="1">
      <alignment horizontal="center" vertical="center" wrapText="1" shrinkToFit="1"/>
    </xf>
    <xf numFmtId="4" fontId="10" fillId="3" borderId="0" xfId="0" applyNumberFormat="1" applyFont="1" applyFill="1" applyAlignment="1"/>
    <xf numFmtId="0" fontId="21" fillId="3" borderId="0" xfId="0" applyFont="1" applyFill="1"/>
    <xf numFmtId="0" fontId="23" fillId="3" borderId="0" xfId="0" applyFont="1" applyFill="1"/>
    <xf numFmtId="0" fontId="21" fillId="3" borderId="0" xfId="0" applyNumberFormat="1" applyFont="1" applyFill="1" applyAlignment="1">
      <alignment vertical="center" wrapText="1" shrinkToFit="1"/>
    </xf>
    <xf numFmtId="0" fontId="17" fillId="3" borderId="35" xfId="0" applyFont="1" applyFill="1" applyBorder="1" applyAlignment="1">
      <alignment wrapText="1" shrinkToFit="1"/>
    </xf>
    <xf numFmtId="0" fontId="6" fillId="3" borderId="35" xfId="0" applyFont="1" applyFill="1" applyBorder="1" applyAlignment="1"/>
    <xf numFmtId="0" fontId="6" fillId="3" borderId="36" xfId="0" applyFont="1" applyFill="1" applyBorder="1" applyAlignment="1"/>
    <xf numFmtId="0" fontId="17" fillId="3" borderId="80" xfId="0" applyFont="1" applyFill="1" applyBorder="1"/>
    <xf numFmtId="0" fontId="17" fillId="3" borderId="39" xfId="0" applyFont="1" applyFill="1" applyBorder="1" applyAlignment="1">
      <alignment wrapText="1" shrinkToFit="1"/>
    </xf>
    <xf numFmtId="0" fontId="6" fillId="3" borderId="40" xfId="0" applyFont="1" applyFill="1" applyBorder="1" applyAlignment="1"/>
    <xf numFmtId="0" fontId="0" fillId="3" borderId="68" xfId="0" applyFill="1" applyBorder="1"/>
    <xf numFmtId="0" fontId="0" fillId="3" borderId="69" xfId="0" applyFill="1" applyBorder="1"/>
    <xf numFmtId="0" fontId="0" fillId="3" borderId="70" xfId="0" applyFill="1" applyBorder="1"/>
    <xf numFmtId="0" fontId="0" fillId="3" borderId="65" xfId="0" applyFill="1" applyBorder="1"/>
    <xf numFmtId="0" fontId="0" fillId="3" borderId="71" xfId="0" applyFill="1" applyBorder="1"/>
    <xf numFmtId="0" fontId="0" fillId="3" borderId="33" xfId="0" applyFill="1" applyBorder="1"/>
    <xf numFmtId="0" fontId="0" fillId="3" borderId="72" xfId="0" applyFill="1" applyBorder="1"/>
    <xf numFmtId="0" fontId="0" fillId="3" borderId="66" xfId="0" applyFill="1" applyBorder="1"/>
    <xf numFmtId="0" fontId="0" fillId="3" borderId="73" xfId="0" applyFill="1" applyBorder="1"/>
    <xf numFmtId="0" fontId="0" fillId="3" borderId="74" xfId="0" applyFill="1" applyBorder="1"/>
    <xf numFmtId="0" fontId="0" fillId="3" borderId="75" xfId="0" applyFill="1" applyBorder="1"/>
    <xf numFmtId="0" fontId="0" fillId="3" borderId="67" xfId="0" applyFill="1" applyBorder="1"/>
    <xf numFmtId="0" fontId="28" fillId="3" borderId="0" xfId="0" applyFont="1" applyFill="1"/>
    <xf numFmtId="0" fontId="29" fillId="3" borderId="33" xfId="0" applyFont="1" applyFill="1" applyBorder="1"/>
    <xf numFmtId="0" fontId="29" fillId="3" borderId="36" xfId="0" applyFont="1" applyFill="1" applyBorder="1"/>
    <xf numFmtId="0" fontId="26" fillId="2" borderId="0" xfId="0" applyFont="1" applyFill="1"/>
    <xf numFmtId="0" fontId="31" fillId="2" borderId="0" xfId="0" applyFont="1" applyFill="1"/>
    <xf numFmtId="0" fontId="32" fillId="2" borderId="0" xfId="0" applyFont="1" applyFill="1"/>
    <xf numFmtId="0" fontId="30" fillId="3" borderId="36" xfId="0" applyFont="1" applyFill="1" applyBorder="1"/>
    <xf numFmtId="14" fontId="27" fillId="3" borderId="0" xfId="0" applyNumberFormat="1" applyFont="1" applyFill="1"/>
    <xf numFmtId="49" fontId="28" fillId="3" borderId="0" xfId="0" applyNumberFormat="1" applyFont="1" applyFill="1" applyAlignment="1">
      <alignment horizontal="right"/>
    </xf>
    <xf numFmtId="0" fontId="28" fillId="3" borderId="0" xfId="0" applyFont="1" applyFill="1" applyAlignment="1">
      <alignment horizontal="right"/>
    </xf>
    <xf numFmtId="4" fontId="29" fillId="3" borderId="34" xfId="0" applyNumberFormat="1" applyFont="1" applyFill="1" applyBorder="1" applyAlignment="1">
      <alignment horizontal="left"/>
    </xf>
    <xf numFmtId="4" fontId="30" fillId="3" borderId="35" xfId="0" applyNumberFormat="1" applyFont="1" applyFill="1" applyBorder="1" applyAlignment="1">
      <alignment horizontal="left"/>
    </xf>
    <xf numFmtId="4" fontId="29" fillId="3" borderId="35" xfId="0" applyNumberFormat="1" applyFont="1" applyFill="1" applyBorder="1" applyAlignment="1">
      <alignment horizontal="right"/>
    </xf>
    <xf numFmtId="0" fontId="0" fillId="0" borderId="0" xfId="0" applyAlignment="1">
      <alignment wrapText="1" shrinkToFit="1"/>
    </xf>
    <xf numFmtId="0" fontId="0" fillId="0" borderId="0" xfId="0" applyAlignment="1">
      <alignment horizontal="left" wrapText="1" indent="1" shrinkToFit="1"/>
    </xf>
    <xf numFmtId="0" fontId="34" fillId="0" borderId="0" xfId="0" applyFont="1"/>
    <xf numFmtId="0" fontId="13" fillId="3" borderId="0" xfId="0" applyFont="1" applyFill="1" applyAlignment="1">
      <alignment horizontal="left" vertical="center"/>
    </xf>
    <xf numFmtId="0" fontId="9" fillId="3" borderId="0" xfId="0" applyNumberFormat="1" applyFont="1" applyFill="1" applyAlignment="1">
      <alignment horizontal="left" vertical="center" wrapText="1" shrinkToFit="1"/>
    </xf>
    <xf numFmtId="0" fontId="4" fillId="3" borderId="0" xfId="0" applyFont="1" applyFill="1" applyBorder="1" applyAlignment="1">
      <alignment horizontal="center" vertical="center" wrapText="1" shrinkToFit="1"/>
    </xf>
    <xf numFmtId="0" fontId="24" fillId="3" borderId="0" xfId="0" applyFont="1" applyFill="1" applyAlignment="1">
      <alignment horizontal="right"/>
    </xf>
    <xf numFmtId="0" fontId="3" fillId="3" borderId="35" xfId="0" applyFont="1" applyFill="1" applyBorder="1" applyAlignment="1">
      <alignment horizontal="left" vertical="center" wrapText="1" shrinkToFi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0" fontId="9" fillId="0" borderId="76" xfId="0" applyFont="1" applyBorder="1" applyAlignment="1">
      <alignment horizontal="left"/>
    </xf>
    <xf numFmtId="0" fontId="9" fillId="0" borderId="50" xfId="0" applyFont="1" applyBorder="1" applyAlignment="1">
      <alignment horizontal="left"/>
    </xf>
    <xf numFmtId="0" fontId="9" fillId="0" borderId="77" xfId="0" applyFont="1" applyBorder="1" applyAlignment="1">
      <alignment horizontal="left"/>
    </xf>
    <xf numFmtId="0" fontId="19" fillId="0" borderId="51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4" fillId="3" borderId="79" xfId="0" applyFont="1" applyFill="1" applyBorder="1" applyAlignment="1">
      <alignment horizontal="center" vertical="center" wrapText="1" shrinkToFit="1"/>
    </xf>
    <xf numFmtId="0" fontId="4" fillId="3" borderId="62" xfId="0" applyFont="1" applyFill="1" applyBorder="1" applyAlignment="1">
      <alignment horizontal="center" vertical="center" wrapText="1" shrinkToFit="1"/>
    </xf>
    <xf numFmtId="0" fontId="4" fillId="3" borderId="16" xfId="0" applyFont="1" applyFill="1" applyBorder="1" applyAlignment="1">
      <alignment horizontal="center" vertical="center" wrapText="1" shrinkToFit="1"/>
    </xf>
    <xf numFmtId="0" fontId="4" fillId="3" borderId="0" xfId="0" applyFont="1" applyFill="1" applyBorder="1" applyAlignment="1">
      <alignment horizontal="center" vertical="center" wrapText="1" shrinkToFit="1"/>
    </xf>
    <xf numFmtId="0" fontId="4" fillId="3" borderId="44" xfId="0" applyFont="1" applyFill="1" applyBorder="1" applyAlignment="1">
      <alignment horizontal="center" vertical="center" wrapText="1" shrinkToFit="1"/>
    </xf>
    <xf numFmtId="0" fontId="4" fillId="3" borderId="43" xfId="0" applyFont="1" applyFill="1" applyBorder="1" applyAlignment="1">
      <alignment horizontal="center" vertical="center" wrapText="1" shrinkToFit="1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19" fillId="3" borderId="48" xfId="0" applyFont="1" applyFill="1" applyBorder="1" applyAlignment="1">
      <alignment horizontal="center"/>
    </xf>
    <xf numFmtId="0" fontId="19" fillId="3" borderId="49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/>
    </xf>
    <xf numFmtId="0" fontId="4" fillId="3" borderId="49" xfId="0" applyFont="1" applyFill="1" applyBorder="1" applyAlignment="1">
      <alignment horizontal="center"/>
    </xf>
    <xf numFmtId="0" fontId="4" fillId="3" borderId="52" xfId="0" applyFont="1" applyFill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0" fillId="0" borderId="50" xfId="0" applyBorder="1" applyAlignment="1">
      <alignment horizontal="left"/>
    </xf>
    <xf numFmtId="0" fontId="0" fillId="0" borderId="77" xfId="0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78" xfId="0" applyFont="1" applyBorder="1" applyAlignment="1">
      <alignment horizontal="left"/>
    </xf>
    <xf numFmtId="0" fontId="9" fillId="0" borderId="60" xfId="0" applyFont="1" applyBorder="1" applyAlignment="1">
      <alignment horizontal="left"/>
    </xf>
    <xf numFmtId="0" fontId="19" fillId="0" borderId="56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2" fontId="25" fillId="0" borderId="54" xfId="0" applyNumberFormat="1" applyFont="1" applyBorder="1" applyAlignment="1">
      <alignment horizontal="center"/>
    </xf>
    <xf numFmtId="2" fontId="25" fillId="0" borderId="55" xfId="0" applyNumberFormat="1" applyFont="1" applyBorder="1" applyAlignment="1">
      <alignment horizontal="center"/>
    </xf>
    <xf numFmtId="0" fontId="4" fillId="4" borderId="8" xfId="0" applyFont="1" applyFill="1" applyBorder="1" applyAlignment="1">
      <alignment horizontal="center" vertical="center" wrapText="1" shrinkToFit="1"/>
    </xf>
    <xf numFmtId="0" fontId="4" fillId="4" borderId="9" xfId="0" applyFont="1" applyFill="1" applyBorder="1" applyAlignment="1">
      <alignment horizontal="center" vertical="center" wrapText="1" shrinkToFit="1"/>
    </xf>
    <xf numFmtId="0" fontId="4" fillId="4" borderId="16" xfId="0" applyFont="1" applyFill="1" applyBorder="1" applyAlignment="1">
      <alignment horizontal="center" vertical="center" wrapText="1" shrinkToFit="1"/>
    </xf>
    <xf numFmtId="0" fontId="4" fillId="4" borderId="0" xfId="0" applyFont="1" applyFill="1" applyBorder="1" applyAlignment="1">
      <alignment horizontal="center" vertical="center" wrapText="1" shrinkToFit="1"/>
    </xf>
    <xf numFmtId="0" fontId="4" fillId="4" borderId="44" xfId="0" applyFont="1" applyFill="1" applyBorder="1" applyAlignment="1">
      <alignment horizontal="center" vertical="center" wrapText="1" shrinkToFit="1"/>
    </xf>
    <xf numFmtId="0" fontId="4" fillId="4" borderId="43" xfId="0" applyFont="1" applyFill="1" applyBorder="1" applyAlignment="1">
      <alignment horizontal="center" vertical="center" wrapText="1" shrinkToFit="1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78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7" xfId="0" applyNumberFormat="1" applyFont="1" applyBorder="1" applyAlignment="1">
      <alignment horizontal="center"/>
    </xf>
    <xf numFmtId="0" fontId="16" fillId="2" borderId="2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/>
    </xf>
    <xf numFmtId="0" fontId="16" fillId="2" borderId="62" xfId="0" applyFont="1" applyFill="1" applyBorder="1" applyAlignment="1">
      <alignment horizontal="center" vertical="center"/>
    </xf>
    <xf numFmtId="0" fontId="16" fillId="2" borderId="63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6" fillId="3" borderId="35" xfId="0" applyFont="1" applyFill="1" applyBorder="1" applyAlignment="1">
      <alignment horizontal="center" wrapText="1" shrinkToFit="1"/>
    </xf>
    <xf numFmtId="0" fontId="6" fillId="3" borderId="36" xfId="0" applyFont="1" applyFill="1" applyBorder="1" applyAlignment="1">
      <alignment horizontal="center" wrapText="1" shrinkToFit="1"/>
    </xf>
    <xf numFmtId="0" fontId="6" fillId="3" borderId="34" xfId="0" applyFont="1" applyFill="1" applyBorder="1" applyAlignment="1">
      <alignment horizontal="center" wrapText="1" shrinkToFit="1"/>
    </xf>
    <xf numFmtId="0" fontId="6" fillId="3" borderId="33" xfId="0" applyFont="1" applyFill="1" applyBorder="1" applyAlignment="1">
      <alignment horizontal="center" wrapText="1" shrinkToFit="1"/>
    </xf>
    <xf numFmtId="0" fontId="6" fillId="3" borderId="38" xfId="0" applyFont="1" applyFill="1" applyBorder="1" applyAlignment="1">
      <alignment horizontal="center" wrapText="1" shrinkToFit="1"/>
    </xf>
    <xf numFmtId="2" fontId="4" fillId="0" borderId="58" xfId="0" applyNumberFormat="1" applyFont="1" applyBorder="1" applyAlignment="1">
      <alignment horizontal="center"/>
    </xf>
    <xf numFmtId="2" fontId="4" fillId="0" borderId="30" xfId="0" applyNumberFormat="1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2" fontId="4" fillId="0" borderId="60" xfId="0" applyNumberFormat="1" applyFont="1" applyBorder="1" applyAlignment="1">
      <alignment horizontal="center"/>
    </xf>
    <xf numFmtId="2" fontId="4" fillId="0" borderId="64" xfId="0" applyNumberFormat="1" applyFont="1" applyBorder="1" applyAlignment="1">
      <alignment horizontal="center"/>
    </xf>
    <xf numFmtId="0" fontId="13" fillId="3" borderId="0" xfId="0" applyFont="1" applyFill="1" applyAlignment="1">
      <alignment horizontal="left" vertical="center"/>
    </xf>
    <xf numFmtId="0" fontId="9" fillId="3" borderId="0" xfId="0" applyNumberFormat="1" applyFont="1" applyFill="1" applyAlignment="1">
      <alignment horizontal="left" vertical="center" wrapText="1" shrinkToFit="1"/>
    </xf>
    <xf numFmtId="0" fontId="6" fillId="3" borderId="39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3" borderId="81" xfId="0" applyFont="1" applyFill="1" applyBorder="1" applyAlignment="1">
      <alignment horizontal="center"/>
    </xf>
    <xf numFmtId="0" fontId="35" fillId="0" borderId="76" xfId="0" applyFont="1" applyBorder="1" applyAlignment="1">
      <alignment horizontal="left" vertical="center" wrapText="1" shrinkToFit="1"/>
    </xf>
    <xf numFmtId="0" fontId="35" fillId="0" borderId="50" xfId="0" applyFont="1" applyBorder="1" applyAlignment="1">
      <alignment horizontal="left" vertical="center" wrapText="1" shrinkToFit="1"/>
    </xf>
    <xf numFmtId="0" fontId="35" fillId="0" borderId="77" xfId="0" applyFont="1" applyBorder="1" applyAlignment="1">
      <alignment horizontal="left" vertical="center" wrapText="1" shrinkToFit="1"/>
    </xf>
    <xf numFmtId="0" fontId="10" fillId="0" borderId="5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 shrinkToFit="1"/>
    </xf>
    <xf numFmtId="0" fontId="4" fillId="5" borderId="9" xfId="0" applyFont="1" applyFill="1" applyBorder="1" applyAlignment="1">
      <alignment horizontal="center" vertical="center" wrapText="1" shrinkToFit="1"/>
    </xf>
    <xf numFmtId="0" fontId="4" fillId="5" borderId="16" xfId="0" applyFont="1" applyFill="1" applyBorder="1" applyAlignment="1">
      <alignment horizontal="center" vertical="center" wrapText="1" shrinkToFit="1"/>
    </xf>
    <xf numFmtId="0" fontId="4" fillId="5" borderId="0" xfId="0" applyFont="1" applyFill="1" applyBorder="1" applyAlignment="1">
      <alignment horizontal="center" vertical="center" wrapText="1" shrinkToFit="1"/>
    </xf>
    <xf numFmtId="0" fontId="4" fillId="5" borderId="44" xfId="0" applyFont="1" applyFill="1" applyBorder="1" applyAlignment="1">
      <alignment horizontal="center" vertical="center" wrapText="1" shrinkToFit="1"/>
    </xf>
    <xf numFmtId="0" fontId="4" fillId="5" borderId="43" xfId="0" applyFont="1" applyFill="1" applyBorder="1" applyAlignment="1">
      <alignment horizontal="center" vertical="center" wrapText="1" shrinkToFit="1"/>
    </xf>
    <xf numFmtId="0" fontId="35" fillId="0" borderId="21" xfId="0" applyFont="1" applyBorder="1" applyAlignment="1">
      <alignment horizontal="left" vertical="center" wrapText="1" shrinkToFit="1"/>
    </xf>
    <xf numFmtId="0" fontId="35" fillId="0" borderId="78" xfId="0" applyFont="1" applyBorder="1" applyAlignment="1">
      <alignment horizontal="left" vertical="center" wrapText="1" shrinkToFit="1"/>
    </xf>
    <xf numFmtId="0" fontId="35" fillId="0" borderId="60" xfId="0" applyFont="1" applyBorder="1" applyAlignment="1">
      <alignment horizontal="left" vertical="center" wrapText="1" shrinkToFit="1"/>
    </xf>
    <xf numFmtId="0" fontId="10" fillId="0" borderId="2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9" fillId="0" borderId="76" xfId="0" applyFont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/>
    </xf>
    <xf numFmtId="0" fontId="9" fillId="0" borderId="77" xfId="0" applyFont="1" applyBorder="1" applyAlignment="1">
      <alignment horizontal="left" vertical="center"/>
    </xf>
    <xf numFmtId="0" fontId="33" fillId="0" borderId="50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18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29" fillId="3" borderId="34" xfId="0" applyFont="1" applyFill="1" applyBorder="1" applyAlignment="1">
      <alignment horizontal="left"/>
    </xf>
    <xf numFmtId="0" fontId="29" fillId="3" borderId="36" xfId="0" applyFont="1" applyFill="1" applyBorder="1" applyAlignment="1">
      <alignment horizontal="left"/>
    </xf>
    <xf numFmtId="0" fontId="30" fillId="3" borderId="35" xfId="0" applyFont="1" applyFill="1" applyBorder="1" applyAlignment="1">
      <alignment horizontal="left"/>
    </xf>
    <xf numFmtId="0" fontId="30" fillId="3" borderId="36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455560"/>
      <color rgb="FFE3DC49"/>
      <color rgb="FFA59E8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142875</xdr:rowOff>
    </xdr:from>
    <xdr:to>
      <xdr:col>13</xdr:col>
      <xdr:colOff>157369</xdr:colOff>
      <xdr:row>2</xdr:row>
      <xdr:rowOff>66675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42875"/>
          <a:ext cx="2310019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132523</xdr:colOff>
      <xdr:row>50</xdr:row>
      <xdr:rowOff>0</xdr:rowOff>
    </xdr:from>
    <xdr:to>
      <xdr:col>15</xdr:col>
      <xdr:colOff>157370</xdr:colOff>
      <xdr:row>51</xdr:row>
      <xdr:rowOff>33130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1448" y="11325225"/>
          <a:ext cx="224872" cy="223630"/>
        </a:xfrm>
        <a:prstGeom prst="rect">
          <a:avLst/>
        </a:prstGeom>
      </xdr:spPr>
    </xdr:pic>
    <xdr:clientData/>
  </xdr:twoCellAnchor>
  <xdr:twoCellAnchor editAs="oneCell">
    <xdr:from>
      <xdr:col>2</xdr:col>
      <xdr:colOff>149087</xdr:colOff>
      <xdr:row>50</xdr:row>
      <xdr:rowOff>0</xdr:rowOff>
    </xdr:from>
    <xdr:to>
      <xdr:col>3</xdr:col>
      <xdr:colOff>157369</xdr:colOff>
      <xdr:row>51</xdr:row>
      <xdr:rowOff>16565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137" y="11325225"/>
          <a:ext cx="208307" cy="2070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142875</xdr:rowOff>
    </xdr:from>
    <xdr:to>
      <xdr:col>13</xdr:col>
      <xdr:colOff>157369</xdr:colOff>
      <xdr:row>2</xdr:row>
      <xdr:rowOff>66675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42875"/>
          <a:ext cx="2310019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132523</xdr:colOff>
      <xdr:row>56</xdr:row>
      <xdr:rowOff>0</xdr:rowOff>
    </xdr:from>
    <xdr:to>
      <xdr:col>15</xdr:col>
      <xdr:colOff>157370</xdr:colOff>
      <xdr:row>57</xdr:row>
      <xdr:rowOff>33130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9827" y="8763000"/>
          <a:ext cx="223630" cy="223630"/>
        </a:xfrm>
        <a:prstGeom prst="rect">
          <a:avLst/>
        </a:prstGeom>
      </xdr:spPr>
    </xdr:pic>
    <xdr:clientData/>
  </xdr:twoCellAnchor>
  <xdr:twoCellAnchor editAs="oneCell">
    <xdr:from>
      <xdr:col>2</xdr:col>
      <xdr:colOff>149087</xdr:colOff>
      <xdr:row>56</xdr:row>
      <xdr:rowOff>0</xdr:rowOff>
    </xdr:from>
    <xdr:to>
      <xdr:col>3</xdr:col>
      <xdr:colOff>157369</xdr:colOff>
      <xdr:row>57</xdr:row>
      <xdr:rowOff>16565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870" y="8763000"/>
          <a:ext cx="207065" cy="2070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67236</xdr:rowOff>
    </xdr:from>
    <xdr:to>
      <xdr:col>1</xdr:col>
      <xdr:colOff>2306510</xdr:colOff>
      <xdr:row>2</xdr:row>
      <xdr:rowOff>181536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4764" y="257736"/>
          <a:ext cx="2300908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760053</xdr:colOff>
      <xdr:row>29</xdr:row>
      <xdr:rowOff>0</xdr:rowOff>
    </xdr:from>
    <xdr:to>
      <xdr:col>1</xdr:col>
      <xdr:colOff>984925</xdr:colOff>
      <xdr:row>30</xdr:row>
      <xdr:rowOff>21924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612" y="6107206"/>
          <a:ext cx="224872" cy="223630"/>
        </a:xfrm>
        <a:prstGeom prst="rect">
          <a:avLst/>
        </a:prstGeom>
      </xdr:spPr>
    </xdr:pic>
    <xdr:clientData/>
  </xdr:twoCellAnchor>
  <xdr:twoCellAnchor editAs="oneCell">
    <xdr:from>
      <xdr:col>1</xdr:col>
      <xdr:colOff>776618</xdr:colOff>
      <xdr:row>26</xdr:row>
      <xdr:rowOff>22412</xdr:rowOff>
    </xdr:from>
    <xdr:to>
      <xdr:col>1</xdr:col>
      <xdr:colOff>984925</xdr:colOff>
      <xdr:row>27</xdr:row>
      <xdr:rowOff>27771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177" y="5524500"/>
          <a:ext cx="208307" cy="207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M51"/>
  <sheetViews>
    <sheetView view="pageBreakPreview" zoomScaleNormal="100" zoomScaleSheetLayoutView="100" workbookViewId="0">
      <selection activeCell="AL27" sqref="AL27:AM27"/>
    </sheetView>
  </sheetViews>
  <sheetFormatPr defaultColWidth="2.625" defaultRowHeight="15" x14ac:dyDescent="0.25"/>
  <cols>
    <col min="1" max="2" width="2.625" style="1"/>
    <col min="3" max="3" width="2.625" style="1" customWidth="1"/>
    <col min="4" max="7" width="2.625" style="1"/>
    <col min="8" max="8" width="3" style="1" customWidth="1"/>
    <col min="9" max="9" width="2.625" style="1"/>
    <col min="10" max="10" width="2.625" style="1" customWidth="1"/>
    <col min="11" max="16" width="2.625" style="1"/>
    <col min="17" max="18" width="2.625" style="1" customWidth="1"/>
    <col min="19" max="16384" width="2.625" style="1"/>
  </cols>
  <sheetData>
    <row r="2" spans="3:39" x14ac:dyDescent="0.25"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</row>
    <row r="5" spans="3:39" x14ac:dyDescent="0.25">
      <c r="C5" s="69" t="s">
        <v>49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</row>
    <row r="6" spans="3:39" x14ac:dyDescent="0.25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3:39" x14ac:dyDescent="0.25">
      <c r="C7" s="70" t="s">
        <v>3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6" t="s">
        <v>15</v>
      </c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7"/>
    </row>
    <row r="8" spans="3:39" x14ac:dyDescent="0.25">
      <c r="C8" s="72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8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9"/>
    </row>
    <row r="9" spans="3:39" x14ac:dyDescent="0.25"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80" t="s">
        <v>17</v>
      </c>
      <c r="AB9" s="81"/>
      <c r="AC9" s="81"/>
      <c r="AD9" s="81"/>
      <c r="AE9" s="82" t="s">
        <v>23</v>
      </c>
      <c r="AF9" s="83"/>
      <c r="AG9" s="83"/>
      <c r="AH9" s="83"/>
      <c r="AI9" s="83"/>
      <c r="AJ9" s="83"/>
      <c r="AK9" s="83"/>
      <c r="AL9" s="83"/>
      <c r="AM9" s="84"/>
    </row>
    <row r="10" spans="3:39" ht="20.100000000000001" customHeight="1" x14ac:dyDescent="0.25">
      <c r="C10" s="92" t="s">
        <v>50</v>
      </c>
      <c r="D10" s="93"/>
      <c r="E10" s="93"/>
      <c r="F10" s="93"/>
      <c r="G10" s="93"/>
      <c r="H10" s="98" t="s">
        <v>16</v>
      </c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100"/>
      <c r="AA10" s="101" t="s">
        <v>18</v>
      </c>
      <c r="AB10" s="101"/>
      <c r="AC10" s="101"/>
      <c r="AD10" s="102"/>
      <c r="AE10" s="103" t="s">
        <v>0</v>
      </c>
      <c r="AF10" s="104"/>
      <c r="AG10" s="105"/>
      <c r="AH10" s="103" t="s">
        <v>1</v>
      </c>
      <c r="AI10" s="104"/>
      <c r="AJ10" s="105"/>
      <c r="AK10" s="103" t="s">
        <v>2</v>
      </c>
      <c r="AL10" s="104"/>
      <c r="AM10" s="106"/>
    </row>
    <row r="11" spans="3:39" ht="20.100000000000001" customHeight="1" x14ac:dyDescent="0.3">
      <c r="C11" s="94"/>
      <c r="D11" s="95"/>
      <c r="E11" s="95"/>
      <c r="F11" s="95"/>
      <c r="G11" s="95"/>
      <c r="H11" s="87" t="s">
        <v>36</v>
      </c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9"/>
      <c r="AA11" s="107" t="s">
        <v>65</v>
      </c>
      <c r="AB11" s="107"/>
      <c r="AC11" s="107"/>
      <c r="AD11" s="90"/>
      <c r="AE11" s="85" t="s">
        <v>11</v>
      </c>
      <c r="AF11" s="85"/>
      <c r="AG11" s="85"/>
      <c r="AH11" s="85" t="s">
        <v>11</v>
      </c>
      <c r="AI11" s="85"/>
      <c r="AJ11" s="85"/>
      <c r="AK11" s="85" t="s">
        <v>11</v>
      </c>
      <c r="AL11" s="85"/>
      <c r="AM11" s="86"/>
    </row>
    <row r="12" spans="3:39" ht="20.100000000000001" customHeight="1" x14ac:dyDescent="0.3">
      <c r="C12" s="94"/>
      <c r="D12" s="95"/>
      <c r="E12" s="95"/>
      <c r="F12" s="95"/>
      <c r="G12" s="95"/>
      <c r="H12" s="87" t="s">
        <v>37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9"/>
      <c r="AA12" s="90" t="s">
        <v>66</v>
      </c>
      <c r="AB12" s="91"/>
      <c r="AC12" s="91"/>
      <c r="AD12" s="91"/>
      <c r="AE12" s="85">
        <v>15</v>
      </c>
      <c r="AF12" s="85"/>
      <c r="AG12" s="85"/>
      <c r="AH12" s="85">
        <v>3.5</v>
      </c>
      <c r="AI12" s="85"/>
      <c r="AJ12" s="85"/>
      <c r="AK12" s="85">
        <v>2.5</v>
      </c>
      <c r="AL12" s="85"/>
      <c r="AM12" s="86"/>
    </row>
    <row r="13" spans="3:39" ht="20.100000000000001" customHeight="1" x14ac:dyDescent="0.3">
      <c r="C13" s="94"/>
      <c r="D13" s="95"/>
      <c r="E13" s="95"/>
      <c r="F13" s="95"/>
      <c r="G13" s="95"/>
      <c r="H13" s="87" t="s">
        <v>38</v>
      </c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9"/>
      <c r="AA13" s="90" t="s">
        <v>67</v>
      </c>
      <c r="AB13" s="91"/>
      <c r="AC13" s="91"/>
      <c r="AD13" s="91"/>
      <c r="AE13" s="85">
        <v>16</v>
      </c>
      <c r="AF13" s="85"/>
      <c r="AG13" s="85"/>
      <c r="AH13" s="85">
        <v>4</v>
      </c>
      <c r="AI13" s="85"/>
      <c r="AJ13" s="85"/>
      <c r="AK13" s="85">
        <v>3</v>
      </c>
      <c r="AL13" s="85"/>
      <c r="AM13" s="86"/>
    </row>
    <row r="14" spans="3:39" ht="20.100000000000001" customHeight="1" x14ac:dyDescent="0.3">
      <c r="C14" s="96"/>
      <c r="D14" s="97"/>
      <c r="E14" s="97"/>
      <c r="F14" s="97"/>
      <c r="G14" s="97"/>
      <c r="H14" s="110" t="s">
        <v>39</v>
      </c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2"/>
      <c r="AA14" s="113" t="s">
        <v>68</v>
      </c>
      <c r="AB14" s="114"/>
      <c r="AC14" s="114"/>
      <c r="AD14" s="114"/>
      <c r="AE14" s="115">
        <v>17.5</v>
      </c>
      <c r="AF14" s="115"/>
      <c r="AG14" s="115"/>
      <c r="AH14" s="115">
        <v>4.5</v>
      </c>
      <c r="AI14" s="115"/>
      <c r="AJ14" s="115"/>
      <c r="AK14" s="115">
        <v>3.5</v>
      </c>
      <c r="AL14" s="115"/>
      <c r="AM14" s="116"/>
    </row>
    <row r="15" spans="3:39" ht="20.100000000000001" customHeight="1" x14ac:dyDescent="0.25">
      <c r="C15" s="117" t="s">
        <v>51</v>
      </c>
      <c r="D15" s="118"/>
      <c r="E15" s="118"/>
      <c r="F15" s="118"/>
      <c r="G15" s="118"/>
      <c r="H15" s="123" t="s">
        <v>16</v>
      </c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5"/>
      <c r="AA15" s="101" t="s">
        <v>18</v>
      </c>
      <c r="AB15" s="101"/>
      <c r="AC15" s="101"/>
      <c r="AD15" s="102"/>
      <c r="AE15" s="103" t="s">
        <v>0</v>
      </c>
      <c r="AF15" s="104"/>
      <c r="AG15" s="105"/>
      <c r="AH15" s="103" t="s">
        <v>1</v>
      </c>
      <c r="AI15" s="104"/>
      <c r="AJ15" s="105"/>
      <c r="AK15" s="103" t="s">
        <v>2</v>
      </c>
      <c r="AL15" s="104"/>
      <c r="AM15" s="106"/>
    </row>
    <row r="16" spans="3:39" ht="20.100000000000001" customHeight="1" x14ac:dyDescent="0.3">
      <c r="C16" s="119"/>
      <c r="D16" s="120"/>
      <c r="E16" s="120"/>
      <c r="F16" s="120"/>
      <c r="G16" s="120"/>
      <c r="H16" s="87" t="s">
        <v>36</v>
      </c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9"/>
      <c r="AA16" s="107" t="s">
        <v>65</v>
      </c>
      <c r="AB16" s="107"/>
      <c r="AC16" s="107"/>
      <c r="AD16" s="90"/>
      <c r="AE16" s="85">
        <v>14.5</v>
      </c>
      <c r="AF16" s="85"/>
      <c r="AG16" s="85"/>
      <c r="AH16" s="85">
        <v>2</v>
      </c>
      <c r="AI16" s="85"/>
      <c r="AJ16" s="85"/>
      <c r="AK16" s="85">
        <v>1</v>
      </c>
      <c r="AL16" s="85"/>
      <c r="AM16" s="86"/>
    </row>
    <row r="17" spans="3:39" ht="20.100000000000001" customHeight="1" x14ac:dyDescent="0.3">
      <c r="C17" s="119"/>
      <c r="D17" s="120"/>
      <c r="E17" s="120"/>
      <c r="F17" s="120"/>
      <c r="G17" s="120"/>
      <c r="H17" s="87" t="s">
        <v>37</v>
      </c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9"/>
      <c r="AA17" s="90" t="s">
        <v>66</v>
      </c>
      <c r="AB17" s="91"/>
      <c r="AC17" s="91"/>
      <c r="AD17" s="91"/>
      <c r="AE17" s="85">
        <f>AE12+0.5</f>
        <v>15.5</v>
      </c>
      <c r="AF17" s="85"/>
      <c r="AG17" s="85"/>
      <c r="AH17" s="85">
        <f>AH12+0.25</f>
        <v>3.75</v>
      </c>
      <c r="AI17" s="85"/>
      <c r="AJ17" s="85"/>
      <c r="AK17" s="85">
        <f>AK12+0.25</f>
        <v>2.75</v>
      </c>
      <c r="AL17" s="85"/>
      <c r="AM17" s="86"/>
    </row>
    <row r="18" spans="3:39" ht="20.100000000000001" customHeight="1" x14ac:dyDescent="0.3">
      <c r="C18" s="119"/>
      <c r="D18" s="120"/>
      <c r="E18" s="120"/>
      <c r="F18" s="120"/>
      <c r="G18" s="120"/>
      <c r="H18" s="87" t="s">
        <v>38</v>
      </c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9"/>
      <c r="AA18" s="90" t="s">
        <v>67</v>
      </c>
      <c r="AB18" s="91"/>
      <c r="AC18" s="91"/>
      <c r="AD18" s="91"/>
      <c r="AE18" s="85">
        <f>AE13+0.5</f>
        <v>16.5</v>
      </c>
      <c r="AF18" s="85"/>
      <c r="AG18" s="85"/>
      <c r="AH18" s="85">
        <f>AH13+0.25</f>
        <v>4.25</v>
      </c>
      <c r="AI18" s="85"/>
      <c r="AJ18" s="85"/>
      <c r="AK18" s="85">
        <f>AK13+0.25</f>
        <v>3.25</v>
      </c>
      <c r="AL18" s="85"/>
      <c r="AM18" s="86"/>
    </row>
    <row r="19" spans="3:39" ht="20.100000000000001" customHeight="1" x14ac:dyDescent="0.3">
      <c r="C19" s="121"/>
      <c r="D19" s="122"/>
      <c r="E19" s="122"/>
      <c r="F19" s="122"/>
      <c r="G19" s="122"/>
      <c r="H19" s="110" t="s">
        <v>39</v>
      </c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2"/>
      <c r="AA19" s="126" t="s">
        <v>68</v>
      </c>
      <c r="AB19" s="127"/>
      <c r="AC19" s="127"/>
      <c r="AD19" s="128"/>
      <c r="AE19" s="129">
        <f>AE14+0.75</f>
        <v>18.25</v>
      </c>
      <c r="AF19" s="129"/>
      <c r="AG19" s="129"/>
      <c r="AH19" s="129">
        <f>AH14+0.25</f>
        <v>4.75</v>
      </c>
      <c r="AI19" s="129"/>
      <c r="AJ19" s="129"/>
      <c r="AK19" s="129">
        <f>AK14+0.25</f>
        <v>3.75</v>
      </c>
      <c r="AL19" s="129"/>
      <c r="AM19" s="130"/>
    </row>
    <row r="20" spans="3:39" x14ac:dyDescent="0.25">
      <c r="C20" s="67"/>
      <c r="D20" s="67"/>
      <c r="E20" s="67"/>
      <c r="F20" s="67"/>
      <c r="G20" s="67"/>
      <c r="H20" s="67"/>
      <c r="I20" s="67"/>
      <c r="J20" s="67"/>
      <c r="K20" s="67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3:39" x14ac:dyDescent="0.25">
      <c r="C21" s="67"/>
      <c r="D21" s="67"/>
      <c r="E21" s="67"/>
      <c r="F21" s="67"/>
      <c r="G21" s="67"/>
      <c r="H21" s="67"/>
      <c r="I21" s="67"/>
      <c r="J21" s="67"/>
      <c r="K21" s="67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3:39" ht="15" customHeight="1" x14ac:dyDescent="0.25">
      <c r="C22" s="69" t="s">
        <v>5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</row>
    <row r="23" spans="3:39" ht="15" customHeight="1" x14ac:dyDescent="0.25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3:39" ht="15" customHeight="1" x14ac:dyDescent="0.2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6"/>
      <c r="Q24" s="6"/>
      <c r="R24" s="6"/>
      <c r="S24" s="6"/>
      <c r="T24" s="6"/>
      <c r="U24" s="6"/>
      <c r="V24" s="70" t="s">
        <v>4</v>
      </c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7"/>
    </row>
    <row r="25" spans="3:39" ht="15" customHeight="1" x14ac:dyDescent="0.25">
      <c r="C25" s="9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131" t="s">
        <v>6</v>
      </c>
      <c r="W25" s="132"/>
      <c r="X25" s="132"/>
      <c r="Y25" s="132"/>
      <c r="Z25" s="132"/>
      <c r="AA25" s="132"/>
      <c r="AB25" s="133" t="s">
        <v>7</v>
      </c>
      <c r="AC25" s="134"/>
      <c r="AD25" s="134"/>
      <c r="AE25" s="134"/>
      <c r="AF25" s="134"/>
      <c r="AG25" s="135"/>
      <c r="AH25" s="136" t="s">
        <v>8</v>
      </c>
      <c r="AI25" s="132"/>
      <c r="AJ25" s="132"/>
      <c r="AK25" s="132"/>
      <c r="AL25" s="132"/>
      <c r="AM25" s="137"/>
    </row>
    <row r="26" spans="3:39" ht="15" customHeight="1" x14ac:dyDescent="0.25">
      <c r="C26" s="7"/>
      <c r="D26" s="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138" t="s">
        <v>0</v>
      </c>
      <c r="W26" s="139"/>
      <c r="X26" s="139" t="s">
        <v>1</v>
      </c>
      <c r="Y26" s="139"/>
      <c r="Z26" s="139" t="s">
        <v>2</v>
      </c>
      <c r="AA26" s="140"/>
      <c r="AB26" s="141" t="s">
        <v>0</v>
      </c>
      <c r="AC26" s="142"/>
      <c r="AD26" s="143" t="s">
        <v>1</v>
      </c>
      <c r="AE26" s="142"/>
      <c r="AF26" s="143" t="s">
        <v>2</v>
      </c>
      <c r="AG26" s="144"/>
      <c r="AH26" s="145" t="s">
        <v>0</v>
      </c>
      <c r="AI26" s="146"/>
      <c r="AJ26" s="147" t="s">
        <v>1</v>
      </c>
      <c r="AK26" s="146"/>
      <c r="AL26" s="147" t="s">
        <v>2</v>
      </c>
      <c r="AM26" s="148"/>
    </row>
    <row r="27" spans="3:39" ht="15" customHeight="1" x14ac:dyDescent="0.25">
      <c r="C27" s="7"/>
      <c r="D27" s="6"/>
      <c r="E27" s="7"/>
      <c r="F27" s="10"/>
      <c r="G27" s="10"/>
      <c r="H27" s="27"/>
      <c r="I27" s="27"/>
      <c r="J27" s="27"/>
      <c r="K27" s="27"/>
      <c r="L27" s="27"/>
      <c r="M27" s="27"/>
      <c r="N27" s="7"/>
      <c r="O27" s="7"/>
      <c r="P27" s="7"/>
      <c r="Q27" s="7"/>
      <c r="R27" s="7"/>
      <c r="S27" s="7"/>
      <c r="T27" s="7"/>
      <c r="U27" s="7"/>
      <c r="V27" s="162">
        <v>0.25</v>
      </c>
      <c r="W27" s="163"/>
      <c r="X27" s="164">
        <v>0.25</v>
      </c>
      <c r="Y27" s="163"/>
      <c r="Z27" s="164">
        <v>0.25</v>
      </c>
      <c r="AA27" s="165"/>
      <c r="AB27" s="166">
        <v>0.15</v>
      </c>
      <c r="AC27" s="155"/>
      <c r="AD27" s="156">
        <v>0.15</v>
      </c>
      <c r="AE27" s="155"/>
      <c r="AF27" s="156">
        <v>0.15</v>
      </c>
      <c r="AG27" s="157"/>
      <c r="AH27" s="154" t="s">
        <v>11</v>
      </c>
      <c r="AI27" s="155"/>
      <c r="AJ27" s="156" t="s">
        <v>11</v>
      </c>
      <c r="AK27" s="155"/>
      <c r="AL27" s="156" t="s">
        <v>11</v>
      </c>
      <c r="AM27" s="157"/>
    </row>
    <row r="28" spans="3:39" ht="15" customHeight="1" x14ac:dyDescent="0.25"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3:39" ht="15" customHeight="1" x14ac:dyDescent="0.25">
      <c r="C29" s="16" t="s">
        <v>47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8" t="s">
        <v>6</v>
      </c>
      <c r="W29" s="158"/>
      <c r="X29" s="158"/>
      <c r="Y29" s="158"/>
      <c r="Z29" s="158"/>
      <c r="AA29" s="158"/>
      <c r="AB29" s="159" t="s">
        <v>7</v>
      </c>
      <c r="AC29" s="158"/>
      <c r="AD29" s="158"/>
      <c r="AE29" s="158"/>
      <c r="AF29" s="158"/>
      <c r="AG29" s="160"/>
      <c r="AH29" s="159" t="s">
        <v>8</v>
      </c>
      <c r="AI29" s="158"/>
      <c r="AJ29" s="158"/>
      <c r="AK29" s="158"/>
      <c r="AL29" s="158"/>
      <c r="AM29" s="161"/>
    </row>
    <row r="30" spans="3:39" x14ac:dyDescent="0.25">
      <c r="C30" s="17" t="s">
        <v>63</v>
      </c>
      <c r="D30" s="18"/>
      <c r="E30" s="18"/>
      <c r="F30" s="18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33"/>
      <c r="V30" s="149" t="s">
        <v>44</v>
      </c>
      <c r="W30" s="149"/>
      <c r="X30" s="149"/>
      <c r="Y30" s="149"/>
      <c r="Z30" s="149"/>
      <c r="AA30" s="150"/>
      <c r="AB30" s="151" t="s">
        <v>45</v>
      </c>
      <c r="AC30" s="149"/>
      <c r="AD30" s="149"/>
      <c r="AE30" s="149"/>
      <c r="AF30" s="149"/>
      <c r="AG30" s="150"/>
      <c r="AH30" s="152" t="s">
        <v>60</v>
      </c>
      <c r="AI30" s="152"/>
      <c r="AJ30" s="152"/>
      <c r="AK30" s="152"/>
      <c r="AL30" s="152"/>
      <c r="AM30" s="153"/>
    </row>
    <row r="31" spans="3:39" ht="14.25" hidden="1" customHeight="1" x14ac:dyDescent="0.25">
      <c r="C31" s="17" t="s">
        <v>43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2"/>
      <c r="R31" s="32"/>
      <c r="S31" s="32"/>
      <c r="T31" s="32"/>
      <c r="U31" s="33"/>
      <c r="V31" s="149" t="s">
        <v>10</v>
      </c>
      <c r="W31" s="149"/>
      <c r="X31" s="149"/>
      <c r="Y31" s="149"/>
      <c r="Z31" s="149"/>
      <c r="AA31" s="150"/>
      <c r="AB31" s="151" t="s">
        <v>13</v>
      </c>
      <c r="AC31" s="149"/>
      <c r="AD31" s="149"/>
      <c r="AE31" s="149"/>
      <c r="AF31" s="149"/>
      <c r="AG31" s="150"/>
      <c r="AH31" s="152" t="s">
        <v>14</v>
      </c>
      <c r="AI31" s="152"/>
      <c r="AJ31" s="152"/>
      <c r="AK31" s="152"/>
      <c r="AL31" s="152"/>
      <c r="AM31" s="153"/>
    </row>
    <row r="32" spans="3:39" ht="15" customHeight="1" x14ac:dyDescent="0.25">
      <c r="C32" s="34" t="s">
        <v>64</v>
      </c>
      <c r="D32" s="34"/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6"/>
      <c r="V32" s="169" t="s">
        <v>11</v>
      </c>
      <c r="W32" s="169"/>
      <c r="X32" s="169"/>
      <c r="Y32" s="169"/>
      <c r="Z32" s="169"/>
      <c r="AA32" s="170"/>
      <c r="AB32" s="171" t="s">
        <v>12</v>
      </c>
      <c r="AC32" s="170"/>
      <c r="AD32" s="169" t="s">
        <v>12</v>
      </c>
      <c r="AE32" s="169"/>
      <c r="AF32" s="169"/>
      <c r="AG32" s="170"/>
      <c r="AH32" s="171" t="s">
        <v>11</v>
      </c>
      <c r="AI32" s="169"/>
      <c r="AJ32" s="169"/>
      <c r="AK32" s="169"/>
      <c r="AL32" s="169"/>
      <c r="AM32" s="172"/>
    </row>
    <row r="33" spans="3:39" ht="15" customHeight="1" x14ac:dyDescent="0.25">
      <c r="C33" s="10" t="s">
        <v>46</v>
      </c>
    </row>
    <row r="34" spans="3:39" ht="15" customHeight="1" x14ac:dyDescent="0.25">
      <c r="C34" s="10"/>
      <c r="D34" s="28" t="s">
        <v>48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</row>
    <row r="35" spans="3:39" ht="15" customHeight="1" x14ac:dyDescent="0.25">
      <c r="C35" s="10"/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</row>
    <row r="36" spans="3:39" ht="15" customHeight="1" x14ac:dyDescent="0.25">
      <c r="C36" s="10"/>
      <c r="D36" s="28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</row>
    <row r="37" spans="3:39" ht="15" customHeight="1" x14ac:dyDescent="0.25">
      <c r="C37" s="10"/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</row>
    <row r="38" spans="3:39" ht="15" customHeight="1" x14ac:dyDescent="0.25">
      <c r="C38" s="10"/>
      <c r="D38" s="28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3:39" ht="15" customHeight="1" x14ac:dyDescent="0.25">
      <c r="C39" s="10"/>
    </row>
    <row r="40" spans="3:39" ht="15" customHeight="1" x14ac:dyDescent="0.25">
      <c r="C40" s="69" t="s">
        <v>24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</row>
    <row r="41" spans="3:39" ht="15" customHeight="1" x14ac:dyDescent="0.25"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</row>
    <row r="42" spans="3:39" ht="15" customHeight="1" x14ac:dyDescent="0.25">
      <c r="C42" s="167">
        <v>1</v>
      </c>
      <c r="D42" s="168" t="s">
        <v>62</v>
      </c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</row>
    <row r="43" spans="3:39" ht="15" customHeight="1" x14ac:dyDescent="0.25">
      <c r="C43" s="167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</row>
    <row r="44" spans="3:39" ht="15" customHeight="1" x14ac:dyDescent="0.25">
      <c r="C44" s="167">
        <v>2</v>
      </c>
      <c r="D44" s="168" t="s">
        <v>61</v>
      </c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</row>
    <row r="45" spans="3:39" ht="15" customHeight="1" x14ac:dyDescent="0.25">
      <c r="C45" s="167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</row>
    <row r="46" spans="3:39" ht="15" customHeight="1" x14ac:dyDescent="0.25">
      <c r="C46" s="167">
        <v>3</v>
      </c>
      <c r="D46" s="168" t="s">
        <v>59</v>
      </c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</row>
    <row r="47" spans="3:39" ht="15" customHeight="1" x14ac:dyDescent="0.25">
      <c r="C47" s="167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</row>
    <row r="48" spans="3:39" ht="15" customHeight="1" x14ac:dyDescent="0.25">
      <c r="C48" s="65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</row>
    <row r="49" spans="3:19" ht="15" customHeight="1" x14ac:dyDescent="0.25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3:19" x14ac:dyDescent="0.25">
      <c r="C50" s="1" t="s">
        <v>22</v>
      </c>
    </row>
    <row r="51" spans="3:19" x14ac:dyDescent="0.25">
      <c r="E51" s="2" t="s">
        <v>19</v>
      </c>
      <c r="F51" s="22"/>
      <c r="G51" s="22"/>
      <c r="H51" s="22"/>
      <c r="I51" s="22"/>
      <c r="J51" s="22" t="s">
        <v>20</v>
      </c>
      <c r="K51" s="22"/>
      <c r="L51" s="22"/>
      <c r="M51" s="22"/>
      <c r="N51" s="22"/>
      <c r="O51" s="22"/>
      <c r="P51" s="22"/>
      <c r="Q51" s="22" t="s">
        <v>21</v>
      </c>
      <c r="R51" s="22"/>
      <c r="S51" s="22"/>
    </row>
  </sheetData>
  <mergeCells count="101">
    <mergeCell ref="C42:C43"/>
    <mergeCell ref="D42:AM43"/>
    <mergeCell ref="C44:C45"/>
    <mergeCell ref="D44:AM45"/>
    <mergeCell ref="C46:C47"/>
    <mergeCell ref="D46:AM47"/>
    <mergeCell ref="C40:AM40"/>
    <mergeCell ref="V32:AA32"/>
    <mergeCell ref="AB32:AC32"/>
    <mergeCell ref="AD32:AG32"/>
    <mergeCell ref="AH32:AM32"/>
    <mergeCell ref="V31:AA31"/>
    <mergeCell ref="AB31:AG31"/>
    <mergeCell ref="AH31:AM31"/>
    <mergeCell ref="AH27:AI27"/>
    <mergeCell ref="AJ27:AK27"/>
    <mergeCell ref="AL27:AM27"/>
    <mergeCell ref="V29:AA29"/>
    <mergeCell ref="AB29:AG29"/>
    <mergeCell ref="AH29:AM29"/>
    <mergeCell ref="V27:W27"/>
    <mergeCell ref="X27:Y27"/>
    <mergeCell ref="Z27:AA27"/>
    <mergeCell ref="AB27:AC27"/>
    <mergeCell ref="AD27:AE27"/>
    <mergeCell ref="AF27:AG27"/>
    <mergeCell ref="V30:AA30"/>
    <mergeCell ref="AB30:AG30"/>
    <mergeCell ref="AH30:AM30"/>
    <mergeCell ref="AK19:AM19"/>
    <mergeCell ref="C22:AM22"/>
    <mergeCell ref="V24:AM24"/>
    <mergeCell ref="V25:AA25"/>
    <mergeCell ref="AB25:AG25"/>
    <mergeCell ref="AH25:AM25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H17:Z17"/>
    <mergeCell ref="AA17:AD17"/>
    <mergeCell ref="AE17:AG17"/>
    <mergeCell ref="AH17:AJ17"/>
    <mergeCell ref="AK17:AM17"/>
    <mergeCell ref="C15:G19"/>
    <mergeCell ref="H15:Z15"/>
    <mergeCell ref="AA15:AD15"/>
    <mergeCell ref="AE15:AG15"/>
    <mergeCell ref="AH15:AJ15"/>
    <mergeCell ref="AK15:AM15"/>
    <mergeCell ref="H16:Z16"/>
    <mergeCell ref="AA16:AD16"/>
    <mergeCell ref="AE16:AG16"/>
    <mergeCell ref="AH16:AJ16"/>
    <mergeCell ref="H18:Z18"/>
    <mergeCell ref="AA18:AD18"/>
    <mergeCell ref="AE18:AG18"/>
    <mergeCell ref="AH18:AJ18"/>
    <mergeCell ref="AK18:AM18"/>
    <mergeCell ref="H19:Z19"/>
    <mergeCell ref="AA19:AD19"/>
    <mergeCell ref="AE19:AG19"/>
    <mergeCell ref="AH19:AJ19"/>
    <mergeCell ref="AE13:AG13"/>
    <mergeCell ref="AH13:AJ13"/>
    <mergeCell ref="AK13:AM13"/>
    <mergeCell ref="H14:Z14"/>
    <mergeCell ref="AA14:AD14"/>
    <mergeCell ref="AE14:AG14"/>
    <mergeCell ref="AH14:AJ14"/>
    <mergeCell ref="AK14:AM14"/>
    <mergeCell ref="AK16:AM16"/>
    <mergeCell ref="X2:AM2"/>
    <mergeCell ref="C5:AM5"/>
    <mergeCell ref="C7:Z9"/>
    <mergeCell ref="AA7:AM8"/>
    <mergeCell ref="AA9:AD9"/>
    <mergeCell ref="AE9:AM9"/>
    <mergeCell ref="AK11:AM11"/>
    <mergeCell ref="H12:Z12"/>
    <mergeCell ref="AA12:AD12"/>
    <mergeCell ref="AE12:AG12"/>
    <mergeCell ref="AH12:AJ12"/>
    <mergeCell ref="AK12:AM12"/>
    <mergeCell ref="C10:G14"/>
    <mergeCell ref="H10:Z10"/>
    <mergeCell ref="AA10:AD10"/>
    <mergeCell ref="AE10:AG10"/>
    <mergeCell ref="AH10:AJ10"/>
    <mergeCell ref="AK10:AM10"/>
    <mergeCell ref="H11:Z11"/>
    <mergeCell ref="AA11:AD11"/>
    <mergeCell ref="AE11:AG11"/>
    <mergeCell ref="AH11:AJ11"/>
    <mergeCell ref="H13:Z13"/>
    <mergeCell ref="AA13:AD13"/>
  </mergeCells>
  <printOptions horizontalCentered="1"/>
  <pageMargins left="0.25" right="0.25" top="0.75" bottom="0.75" header="0.3" footer="0.3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M57"/>
  <sheetViews>
    <sheetView tabSelected="1" view="pageBreakPreview" zoomScaleNormal="100" zoomScaleSheetLayoutView="100" workbookViewId="0">
      <selection activeCell="C21" sqref="C21"/>
    </sheetView>
  </sheetViews>
  <sheetFormatPr defaultColWidth="2.625" defaultRowHeight="15" x14ac:dyDescent="0.25"/>
  <cols>
    <col min="1" max="2" width="2.625" style="1"/>
    <col min="3" max="3" width="2.625" style="1" customWidth="1"/>
    <col min="4" max="7" width="2.625" style="1"/>
    <col min="8" max="8" width="3" style="1" customWidth="1"/>
    <col min="9" max="9" width="2.625" style="1"/>
    <col min="10" max="10" width="2.625" style="1" customWidth="1"/>
    <col min="11" max="16" width="2.625" style="1"/>
    <col min="17" max="18" width="2.625" style="1" customWidth="1"/>
    <col min="19" max="16384" width="2.625" style="1"/>
  </cols>
  <sheetData>
    <row r="2" spans="3:39" x14ac:dyDescent="0.25"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</row>
    <row r="5" spans="3:39" x14ac:dyDescent="0.25">
      <c r="C5" s="69" t="s">
        <v>49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</row>
    <row r="6" spans="3:39" x14ac:dyDescent="0.25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3:39" x14ac:dyDescent="0.25">
      <c r="C7" s="70" t="s">
        <v>3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6" t="s">
        <v>15</v>
      </c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7"/>
    </row>
    <row r="8" spans="3:39" x14ac:dyDescent="0.25">
      <c r="C8" s="72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8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9"/>
    </row>
    <row r="9" spans="3:39" x14ac:dyDescent="0.25"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80" t="s">
        <v>17</v>
      </c>
      <c r="AB9" s="81"/>
      <c r="AC9" s="81"/>
      <c r="AD9" s="81"/>
      <c r="AE9" s="82" t="s">
        <v>23</v>
      </c>
      <c r="AF9" s="83"/>
      <c r="AG9" s="83"/>
      <c r="AH9" s="83"/>
      <c r="AI9" s="83"/>
      <c r="AJ9" s="83"/>
      <c r="AK9" s="83"/>
      <c r="AL9" s="83"/>
      <c r="AM9" s="84"/>
    </row>
    <row r="10" spans="3:39" ht="20.100000000000001" customHeight="1" x14ac:dyDescent="0.25">
      <c r="C10" s="92" t="s">
        <v>50</v>
      </c>
      <c r="D10" s="93"/>
      <c r="E10" s="93"/>
      <c r="F10" s="93"/>
      <c r="G10" s="93"/>
      <c r="H10" s="98" t="s">
        <v>16</v>
      </c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100"/>
      <c r="AA10" s="101" t="s">
        <v>18</v>
      </c>
      <c r="AB10" s="101"/>
      <c r="AC10" s="101"/>
      <c r="AD10" s="102"/>
      <c r="AE10" s="103" t="s">
        <v>0</v>
      </c>
      <c r="AF10" s="104"/>
      <c r="AG10" s="105"/>
      <c r="AH10" s="103" t="s">
        <v>1</v>
      </c>
      <c r="AI10" s="104"/>
      <c r="AJ10" s="105"/>
      <c r="AK10" s="103" t="s">
        <v>2</v>
      </c>
      <c r="AL10" s="104"/>
      <c r="AM10" s="106"/>
    </row>
    <row r="11" spans="3:39" ht="20.100000000000001" customHeight="1" x14ac:dyDescent="0.3">
      <c r="C11" s="94"/>
      <c r="D11" s="95"/>
      <c r="E11" s="95"/>
      <c r="F11" s="95"/>
      <c r="G11" s="95"/>
      <c r="H11" s="87" t="s">
        <v>36</v>
      </c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9"/>
      <c r="AA11" s="107" t="s">
        <v>65</v>
      </c>
      <c r="AB11" s="107"/>
      <c r="AC11" s="107"/>
      <c r="AD11" s="90"/>
      <c r="AE11" s="85" t="s">
        <v>11</v>
      </c>
      <c r="AF11" s="85"/>
      <c r="AG11" s="85"/>
      <c r="AH11" s="85" t="s">
        <v>11</v>
      </c>
      <c r="AI11" s="85"/>
      <c r="AJ11" s="85"/>
      <c r="AK11" s="85" t="s">
        <v>11</v>
      </c>
      <c r="AL11" s="85"/>
      <c r="AM11" s="86"/>
    </row>
    <row r="12" spans="3:39" ht="20.100000000000001" customHeight="1" x14ac:dyDescent="0.3">
      <c r="C12" s="94"/>
      <c r="D12" s="95"/>
      <c r="E12" s="95"/>
      <c r="F12" s="95"/>
      <c r="G12" s="95"/>
      <c r="H12" s="87" t="s">
        <v>37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9"/>
      <c r="AA12" s="90" t="s">
        <v>66</v>
      </c>
      <c r="AB12" s="91"/>
      <c r="AC12" s="91"/>
      <c r="AD12" s="91"/>
      <c r="AE12" s="85">
        <v>15</v>
      </c>
      <c r="AF12" s="85"/>
      <c r="AG12" s="85"/>
      <c r="AH12" s="85">
        <v>3.5</v>
      </c>
      <c r="AI12" s="85"/>
      <c r="AJ12" s="85"/>
      <c r="AK12" s="85">
        <v>2.5</v>
      </c>
      <c r="AL12" s="85"/>
      <c r="AM12" s="86"/>
    </row>
    <row r="13" spans="3:39" ht="20.100000000000001" customHeight="1" x14ac:dyDescent="0.3">
      <c r="C13" s="94"/>
      <c r="D13" s="95"/>
      <c r="E13" s="95"/>
      <c r="F13" s="95"/>
      <c r="G13" s="95"/>
      <c r="H13" s="87" t="s">
        <v>38</v>
      </c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9"/>
      <c r="AA13" s="90" t="s">
        <v>67</v>
      </c>
      <c r="AB13" s="91"/>
      <c r="AC13" s="91"/>
      <c r="AD13" s="91"/>
      <c r="AE13" s="85">
        <v>16</v>
      </c>
      <c r="AF13" s="85"/>
      <c r="AG13" s="85"/>
      <c r="AH13" s="85">
        <v>4</v>
      </c>
      <c r="AI13" s="85"/>
      <c r="AJ13" s="85"/>
      <c r="AK13" s="85">
        <v>3</v>
      </c>
      <c r="AL13" s="85"/>
      <c r="AM13" s="86"/>
    </row>
    <row r="14" spans="3:39" ht="20.100000000000001" customHeight="1" x14ac:dyDescent="0.3">
      <c r="C14" s="96"/>
      <c r="D14" s="97"/>
      <c r="E14" s="97"/>
      <c r="F14" s="97"/>
      <c r="G14" s="97"/>
      <c r="H14" s="110" t="s">
        <v>39</v>
      </c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2"/>
      <c r="AA14" s="113" t="s">
        <v>68</v>
      </c>
      <c r="AB14" s="114"/>
      <c r="AC14" s="114"/>
      <c r="AD14" s="114"/>
      <c r="AE14" s="115">
        <v>17.5</v>
      </c>
      <c r="AF14" s="115"/>
      <c r="AG14" s="115"/>
      <c r="AH14" s="115">
        <v>4.5</v>
      </c>
      <c r="AI14" s="115"/>
      <c r="AJ14" s="115"/>
      <c r="AK14" s="115">
        <v>3.5</v>
      </c>
      <c r="AL14" s="115"/>
      <c r="AM14" s="116"/>
    </row>
    <row r="15" spans="3:39" ht="20.100000000000001" customHeight="1" x14ac:dyDescent="0.25">
      <c r="C15" s="117" t="s">
        <v>51</v>
      </c>
      <c r="D15" s="118"/>
      <c r="E15" s="118"/>
      <c r="F15" s="118"/>
      <c r="G15" s="118"/>
      <c r="H15" s="123" t="s">
        <v>16</v>
      </c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5"/>
      <c r="AA15" s="101" t="s">
        <v>18</v>
      </c>
      <c r="AB15" s="101"/>
      <c r="AC15" s="101"/>
      <c r="AD15" s="102"/>
      <c r="AE15" s="103" t="s">
        <v>0</v>
      </c>
      <c r="AF15" s="104"/>
      <c r="AG15" s="105"/>
      <c r="AH15" s="103" t="s">
        <v>1</v>
      </c>
      <c r="AI15" s="104"/>
      <c r="AJ15" s="105"/>
      <c r="AK15" s="103" t="s">
        <v>2</v>
      </c>
      <c r="AL15" s="104"/>
      <c r="AM15" s="106"/>
    </row>
    <row r="16" spans="3:39" ht="20.100000000000001" customHeight="1" x14ac:dyDescent="0.3">
      <c r="C16" s="119"/>
      <c r="D16" s="120"/>
      <c r="E16" s="120"/>
      <c r="F16" s="120"/>
      <c r="G16" s="120"/>
      <c r="H16" s="87" t="s">
        <v>36</v>
      </c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9"/>
      <c r="AA16" s="107" t="s">
        <v>65</v>
      </c>
      <c r="AB16" s="107"/>
      <c r="AC16" s="107"/>
      <c r="AD16" s="90"/>
      <c r="AE16" s="85">
        <v>14.5</v>
      </c>
      <c r="AF16" s="85"/>
      <c r="AG16" s="85"/>
      <c r="AH16" s="85">
        <v>2</v>
      </c>
      <c r="AI16" s="85"/>
      <c r="AJ16" s="85"/>
      <c r="AK16" s="85">
        <v>1</v>
      </c>
      <c r="AL16" s="85"/>
      <c r="AM16" s="86"/>
    </row>
    <row r="17" spans="3:39" ht="20.100000000000001" customHeight="1" x14ac:dyDescent="0.3">
      <c r="C17" s="119"/>
      <c r="D17" s="120"/>
      <c r="E17" s="120"/>
      <c r="F17" s="120"/>
      <c r="G17" s="120"/>
      <c r="H17" s="87" t="s">
        <v>37</v>
      </c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9"/>
      <c r="AA17" s="90" t="s">
        <v>66</v>
      </c>
      <c r="AB17" s="91"/>
      <c r="AC17" s="91"/>
      <c r="AD17" s="91"/>
      <c r="AE17" s="85">
        <f>AE12+0.5</f>
        <v>15.5</v>
      </c>
      <c r="AF17" s="85"/>
      <c r="AG17" s="85"/>
      <c r="AH17" s="85">
        <f>AH12+0.25</f>
        <v>3.75</v>
      </c>
      <c r="AI17" s="85"/>
      <c r="AJ17" s="85"/>
      <c r="AK17" s="85">
        <f>AK12+0.25</f>
        <v>2.75</v>
      </c>
      <c r="AL17" s="85"/>
      <c r="AM17" s="86"/>
    </row>
    <row r="18" spans="3:39" ht="20.100000000000001" customHeight="1" x14ac:dyDescent="0.3">
      <c r="C18" s="119"/>
      <c r="D18" s="120"/>
      <c r="E18" s="120"/>
      <c r="F18" s="120"/>
      <c r="G18" s="120"/>
      <c r="H18" s="87" t="s">
        <v>38</v>
      </c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9"/>
      <c r="AA18" s="90" t="s">
        <v>67</v>
      </c>
      <c r="AB18" s="91"/>
      <c r="AC18" s="91"/>
      <c r="AD18" s="91"/>
      <c r="AE18" s="85">
        <f>AE13+0.5</f>
        <v>16.5</v>
      </c>
      <c r="AF18" s="85"/>
      <c r="AG18" s="85"/>
      <c r="AH18" s="85">
        <f>AH13+0.25</f>
        <v>4.25</v>
      </c>
      <c r="AI18" s="85"/>
      <c r="AJ18" s="85"/>
      <c r="AK18" s="85">
        <f>AK13+0.25</f>
        <v>3.25</v>
      </c>
      <c r="AL18" s="85"/>
      <c r="AM18" s="86"/>
    </row>
    <row r="19" spans="3:39" ht="20.100000000000001" customHeight="1" x14ac:dyDescent="0.3">
      <c r="C19" s="121"/>
      <c r="D19" s="122"/>
      <c r="E19" s="122"/>
      <c r="F19" s="122"/>
      <c r="G19" s="122"/>
      <c r="H19" s="110" t="s">
        <v>39</v>
      </c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2"/>
      <c r="AA19" s="126" t="s">
        <v>68</v>
      </c>
      <c r="AB19" s="127"/>
      <c r="AC19" s="127"/>
      <c r="AD19" s="128"/>
      <c r="AE19" s="129">
        <f>AE14+0.75</f>
        <v>18.25</v>
      </c>
      <c r="AF19" s="129"/>
      <c r="AG19" s="129"/>
      <c r="AH19" s="129">
        <f>AH14+0.25</f>
        <v>4.75</v>
      </c>
      <c r="AI19" s="129"/>
      <c r="AJ19" s="129"/>
      <c r="AK19" s="129">
        <f>AK14+0.25</f>
        <v>3.75</v>
      </c>
      <c r="AL19" s="129"/>
      <c r="AM19" s="130"/>
    </row>
    <row r="20" spans="3:39" x14ac:dyDescent="0.25">
      <c r="C20" s="3"/>
      <c r="D20" s="3"/>
      <c r="E20" s="3"/>
      <c r="F20" s="3"/>
      <c r="G20" s="3"/>
      <c r="H20" s="3"/>
      <c r="I20" s="3"/>
      <c r="J20" s="3"/>
      <c r="K20" s="3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3:39" x14ac:dyDescent="0.25">
      <c r="C21" s="26"/>
      <c r="D21" s="26"/>
      <c r="E21" s="26"/>
      <c r="F21" s="26"/>
      <c r="G21" s="26"/>
      <c r="H21" s="26"/>
      <c r="I21" s="26"/>
      <c r="J21" s="26"/>
      <c r="K21" s="26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3:39" ht="15" customHeight="1" x14ac:dyDescent="0.25">
      <c r="C22" s="69" t="s">
        <v>5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</row>
    <row r="23" spans="3:39" ht="15" customHeight="1" x14ac:dyDescent="0.25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3:39" ht="15" customHeight="1" x14ac:dyDescent="0.2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6"/>
      <c r="Q24" s="6"/>
      <c r="R24" s="6"/>
      <c r="S24" s="6"/>
      <c r="T24" s="6"/>
      <c r="U24" s="6"/>
      <c r="V24" s="70" t="s">
        <v>4</v>
      </c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7"/>
    </row>
    <row r="25" spans="3:39" ht="15" customHeight="1" x14ac:dyDescent="0.25">
      <c r="C25" s="9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131" t="s">
        <v>6</v>
      </c>
      <c r="W25" s="132"/>
      <c r="X25" s="132"/>
      <c r="Y25" s="132"/>
      <c r="Z25" s="132"/>
      <c r="AA25" s="132"/>
      <c r="AB25" s="133" t="s">
        <v>7</v>
      </c>
      <c r="AC25" s="134"/>
      <c r="AD25" s="134"/>
      <c r="AE25" s="134"/>
      <c r="AF25" s="134"/>
      <c r="AG25" s="135"/>
      <c r="AH25" s="136" t="s">
        <v>8</v>
      </c>
      <c r="AI25" s="132"/>
      <c r="AJ25" s="132"/>
      <c r="AK25" s="132"/>
      <c r="AL25" s="132"/>
      <c r="AM25" s="137"/>
    </row>
    <row r="26" spans="3:39" ht="15" customHeight="1" x14ac:dyDescent="0.25">
      <c r="C26" s="7"/>
      <c r="D26" s="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138" t="s">
        <v>0</v>
      </c>
      <c r="W26" s="139"/>
      <c r="X26" s="139" t="s">
        <v>1</v>
      </c>
      <c r="Y26" s="139"/>
      <c r="Z26" s="139" t="s">
        <v>2</v>
      </c>
      <c r="AA26" s="140"/>
      <c r="AB26" s="141" t="s">
        <v>0</v>
      </c>
      <c r="AC26" s="142"/>
      <c r="AD26" s="143" t="s">
        <v>1</v>
      </c>
      <c r="AE26" s="142"/>
      <c r="AF26" s="143" t="s">
        <v>2</v>
      </c>
      <c r="AG26" s="144"/>
      <c r="AH26" s="145" t="s">
        <v>0</v>
      </c>
      <c r="AI26" s="146"/>
      <c r="AJ26" s="147" t="s">
        <v>1</v>
      </c>
      <c r="AK26" s="146"/>
      <c r="AL26" s="147" t="s">
        <v>2</v>
      </c>
      <c r="AM26" s="148"/>
    </row>
    <row r="27" spans="3:39" ht="15" customHeight="1" x14ac:dyDescent="0.25">
      <c r="C27" s="7"/>
      <c r="D27" s="6"/>
      <c r="E27" s="7"/>
      <c r="F27" s="10"/>
      <c r="G27" s="10"/>
      <c r="H27" s="27"/>
      <c r="I27" s="27"/>
      <c r="J27" s="27"/>
      <c r="K27" s="27"/>
      <c r="L27" s="27"/>
      <c r="M27" s="27"/>
      <c r="N27" s="7"/>
      <c r="O27" s="7"/>
      <c r="P27" s="7"/>
      <c r="Q27" s="7"/>
      <c r="R27" s="7"/>
      <c r="S27" s="7"/>
      <c r="T27" s="7"/>
      <c r="U27" s="7"/>
      <c r="V27" s="162">
        <v>0.25</v>
      </c>
      <c r="W27" s="163"/>
      <c r="X27" s="164">
        <v>0.25</v>
      </c>
      <c r="Y27" s="163"/>
      <c r="Z27" s="164">
        <v>0.25</v>
      </c>
      <c r="AA27" s="165"/>
      <c r="AB27" s="166">
        <v>0.15</v>
      </c>
      <c r="AC27" s="155"/>
      <c r="AD27" s="156">
        <v>0.15</v>
      </c>
      <c r="AE27" s="155"/>
      <c r="AF27" s="156">
        <v>0.15</v>
      </c>
      <c r="AG27" s="157"/>
      <c r="AH27" s="154">
        <v>0</v>
      </c>
      <c r="AI27" s="155"/>
      <c r="AJ27" s="156" t="s">
        <v>11</v>
      </c>
      <c r="AK27" s="155"/>
      <c r="AL27" s="156" t="s">
        <v>11</v>
      </c>
      <c r="AM27" s="157"/>
    </row>
    <row r="28" spans="3:39" ht="15" customHeight="1" x14ac:dyDescent="0.25"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3:39" ht="15" customHeight="1" x14ac:dyDescent="0.25">
      <c r="C29" s="16" t="s">
        <v>47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8" t="s">
        <v>6</v>
      </c>
      <c r="W29" s="158"/>
      <c r="X29" s="158"/>
      <c r="Y29" s="158"/>
      <c r="Z29" s="158"/>
      <c r="AA29" s="158"/>
      <c r="AB29" s="159" t="s">
        <v>7</v>
      </c>
      <c r="AC29" s="158"/>
      <c r="AD29" s="158"/>
      <c r="AE29" s="158"/>
      <c r="AF29" s="158"/>
      <c r="AG29" s="160"/>
      <c r="AH29" s="159" t="s">
        <v>8</v>
      </c>
      <c r="AI29" s="158"/>
      <c r="AJ29" s="158"/>
      <c r="AK29" s="158"/>
      <c r="AL29" s="158"/>
      <c r="AM29" s="161"/>
    </row>
    <row r="30" spans="3:39" x14ac:dyDescent="0.25">
      <c r="C30" s="17" t="s">
        <v>63</v>
      </c>
      <c r="D30" s="18"/>
      <c r="E30" s="18"/>
      <c r="F30" s="18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33"/>
      <c r="V30" s="149" t="s">
        <v>44</v>
      </c>
      <c r="W30" s="149"/>
      <c r="X30" s="149"/>
      <c r="Y30" s="149"/>
      <c r="Z30" s="149"/>
      <c r="AA30" s="150"/>
      <c r="AB30" s="151" t="s">
        <v>45</v>
      </c>
      <c r="AC30" s="149"/>
      <c r="AD30" s="149"/>
      <c r="AE30" s="149"/>
      <c r="AF30" s="149"/>
      <c r="AG30" s="150"/>
      <c r="AH30" s="152" t="s">
        <v>60</v>
      </c>
      <c r="AI30" s="152"/>
      <c r="AJ30" s="152"/>
      <c r="AK30" s="152"/>
      <c r="AL30" s="152"/>
      <c r="AM30" s="153"/>
    </row>
    <row r="31" spans="3:39" ht="14.25" hidden="1" customHeight="1" x14ac:dyDescent="0.25">
      <c r="C31" s="17" t="s">
        <v>43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2"/>
      <c r="R31" s="32"/>
      <c r="S31" s="32"/>
      <c r="T31" s="32"/>
      <c r="U31" s="33"/>
      <c r="V31" s="149" t="s">
        <v>10</v>
      </c>
      <c r="W31" s="149"/>
      <c r="X31" s="149"/>
      <c r="Y31" s="149"/>
      <c r="Z31" s="149"/>
      <c r="AA31" s="150"/>
      <c r="AB31" s="151" t="s">
        <v>13</v>
      </c>
      <c r="AC31" s="149"/>
      <c r="AD31" s="149"/>
      <c r="AE31" s="149"/>
      <c r="AF31" s="149"/>
      <c r="AG31" s="150"/>
      <c r="AH31" s="152" t="s">
        <v>14</v>
      </c>
      <c r="AI31" s="152"/>
      <c r="AJ31" s="152"/>
      <c r="AK31" s="152"/>
      <c r="AL31" s="152"/>
      <c r="AM31" s="153"/>
    </row>
    <row r="32" spans="3:39" ht="15" customHeight="1" x14ac:dyDescent="0.25">
      <c r="C32" s="34" t="s">
        <v>64</v>
      </c>
      <c r="D32" s="34"/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6"/>
      <c r="V32" s="169" t="s">
        <v>11</v>
      </c>
      <c r="W32" s="169"/>
      <c r="X32" s="169"/>
      <c r="Y32" s="169"/>
      <c r="Z32" s="169"/>
      <c r="AA32" s="170"/>
      <c r="AB32" s="171" t="s">
        <v>11</v>
      </c>
      <c r="AC32" s="170"/>
      <c r="AD32" s="169" t="s">
        <v>12</v>
      </c>
      <c r="AE32" s="169"/>
      <c r="AF32" s="169"/>
      <c r="AG32" s="170"/>
      <c r="AH32" s="171" t="s">
        <v>11</v>
      </c>
      <c r="AI32" s="170"/>
      <c r="AJ32" s="171" t="s">
        <v>11</v>
      </c>
      <c r="AK32" s="169"/>
      <c r="AL32" s="169"/>
      <c r="AM32" s="172"/>
    </row>
    <row r="33" spans="3:39" ht="15" customHeight="1" x14ac:dyDescent="0.25">
      <c r="C33" s="10" t="s">
        <v>46</v>
      </c>
    </row>
    <row r="34" spans="3:39" ht="15" customHeight="1" x14ac:dyDescent="0.25">
      <c r="C34" s="10"/>
      <c r="D34" s="28" t="s">
        <v>48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</row>
    <row r="35" spans="3:39" ht="15" customHeight="1" x14ac:dyDescent="0.25">
      <c r="C35" s="10"/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</row>
    <row r="36" spans="3:39" ht="15" customHeight="1" x14ac:dyDescent="0.25">
      <c r="C36" s="69" t="s">
        <v>86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</row>
    <row r="37" spans="3:39" ht="15" customHeight="1" x14ac:dyDescent="0.25">
      <c r="C37" s="10"/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</row>
    <row r="38" spans="3:39" ht="15" customHeight="1" x14ac:dyDescent="0.25">
      <c r="C38" s="180" t="s">
        <v>82</v>
      </c>
      <c r="D38" s="181"/>
      <c r="E38" s="181"/>
      <c r="F38" s="181"/>
      <c r="G38" s="181"/>
      <c r="H38" s="123" t="s">
        <v>16</v>
      </c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5"/>
      <c r="AA38" s="101" t="s">
        <v>84</v>
      </c>
      <c r="AB38" s="101"/>
      <c r="AC38" s="101"/>
      <c r="AD38" s="102"/>
      <c r="AE38" s="103" t="s">
        <v>0</v>
      </c>
      <c r="AF38" s="104"/>
      <c r="AG38" s="105"/>
      <c r="AH38" s="103" t="s">
        <v>1</v>
      </c>
      <c r="AI38" s="104"/>
      <c r="AJ38" s="105"/>
      <c r="AK38" s="103" t="s">
        <v>2</v>
      </c>
      <c r="AL38" s="104"/>
      <c r="AM38" s="106"/>
    </row>
    <row r="39" spans="3:39" ht="27.75" customHeight="1" x14ac:dyDescent="0.25">
      <c r="C39" s="182"/>
      <c r="D39" s="183"/>
      <c r="E39" s="183"/>
      <c r="F39" s="183"/>
      <c r="G39" s="183"/>
      <c r="H39" s="192" t="s">
        <v>87</v>
      </c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4"/>
      <c r="AA39" s="195" t="s">
        <v>88</v>
      </c>
      <c r="AB39" s="195"/>
      <c r="AC39" s="195"/>
      <c r="AD39" s="196"/>
      <c r="AE39" s="197">
        <f>AE19+V27</f>
        <v>18.5</v>
      </c>
      <c r="AF39" s="197"/>
      <c r="AG39" s="197"/>
      <c r="AH39" s="197">
        <f>AH19+X27</f>
        <v>5</v>
      </c>
      <c r="AI39" s="197"/>
      <c r="AJ39" s="197"/>
      <c r="AK39" s="198" t="s">
        <v>11</v>
      </c>
      <c r="AL39" s="198"/>
      <c r="AM39" s="199"/>
    </row>
    <row r="40" spans="3:39" ht="19.5" customHeight="1" x14ac:dyDescent="0.25">
      <c r="C40" s="182"/>
      <c r="D40" s="183"/>
      <c r="E40" s="183"/>
      <c r="F40" s="183"/>
      <c r="G40" s="183"/>
      <c r="H40" s="173" t="s">
        <v>89</v>
      </c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5"/>
      <c r="AA40" s="176" t="s">
        <v>83</v>
      </c>
      <c r="AB40" s="177"/>
      <c r="AC40" s="177"/>
      <c r="AD40" s="177"/>
      <c r="AE40" s="178">
        <f>(AE19+V27)/2</f>
        <v>9.25</v>
      </c>
      <c r="AF40" s="178"/>
      <c r="AG40" s="178"/>
      <c r="AH40" s="178">
        <f>(AH19+X27)/2</f>
        <v>2.5</v>
      </c>
      <c r="AI40" s="178"/>
      <c r="AJ40" s="178"/>
      <c r="AK40" s="178" t="s">
        <v>11</v>
      </c>
      <c r="AL40" s="178"/>
      <c r="AM40" s="179"/>
    </row>
    <row r="41" spans="3:39" ht="19.5" customHeight="1" x14ac:dyDescent="0.25">
      <c r="C41" s="184"/>
      <c r="D41" s="185"/>
      <c r="E41" s="185"/>
      <c r="F41" s="185"/>
      <c r="G41" s="185"/>
      <c r="H41" s="186" t="s">
        <v>90</v>
      </c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8"/>
      <c r="AA41" s="189" t="s">
        <v>85</v>
      </c>
      <c r="AB41" s="190"/>
      <c r="AC41" s="190"/>
      <c r="AD41" s="190"/>
      <c r="AE41" s="191">
        <f>AE40/2</f>
        <v>4.625</v>
      </c>
      <c r="AF41" s="191"/>
      <c r="AG41" s="191"/>
      <c r="AH41" s="191">
        <f>AH40/2</f>
        <v>1.25</v>
      </c>
      <c r="AI41" s="191"/>
      <c r="AJ41" s="191"/>
      <c r="AK41" s="191" t="s">
        <v>11</v>
      </c>
      <c r="AL41" s="191"/>
      <c r="AM41" s="200"/>
    </row>
    <row r="42" spans="3:39" ht="15" customHeight="1" x14ac:dyDescent="0.25">
      <c r="C42" s="10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</row>
    <row r="43" spans="3:39" ht="15" customHeight="1" x14ac:dyDescent="0.25">
      <c r="C43" s="10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</row>
    <row r="44" spans="3:39" ht="15" customHeight="1" x14ac:dyDescent="0.25">
      <c r="C44" s="10"/>
      <c r="D44" s="28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</row>
    <row r="45" spans="3:39" ht="15" customHeight="1" x14ac:dyDescent="0.25">
      <c r="C45" s="10"/>
    </row>
    <row r="46" spans="3:39" ht="15" customHeight="1" x14ac:dyDescent="0.25">
      <c r="C46" s="69" t="s">
        <v>24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</row>
    <row r="47" spans="3:39" ht="15" customHeight="1" x14ac:dyDescent="0.25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</row>
    <row r="48" spans="3:39" ht="15" customHeight="1" x14ac:dyDescent="0.25">
      <c r="C48" s="167">
        <v>1</v>
      </c>
      <c r="D48" s="168" t="s">
        <v>62</v>
      </c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</row>
    <row r="49" spans="3:39" ht="15" customHeight="1" x14ac:dyDescent="0.25">
      <c r="C49" s="167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</row>
    <row r="50" spans="3:39" ht="15" customHeight="1" x14ac:dyDescent="0.25">
      <c r="C50" s="167">
        <v>2</v>
      </c>
      <c r="D50" s="168" t="s">
        <v>61</v>
      </c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</row>
    <row r="51" spans="3:39" ht="15" customHeight="1" x14ac:dyDescent="0.25">
      <c r="C51" s="167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</row>
    <row r="52" spans="3:39" ht="15" customHeight="1" x14ac:dyDescent="0.25">
      <c r="C52" s="167">
        <v>3</v>
      </c>
      <c r="D52" s="168" t="s">
        <v>59</v>
      </c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</row>
    <row r="53" spans="3:39" ht="15" customHeight="1" x14ac:dyDescent="0.25">
      <c r="C53" s="167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</row>
    <row r="54" spans="3:39" ht="15" customHeight="1" x14ac:dyDescent="0.25"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</row>
    <row r="55" spans="3:39" ht="15" customHeight="1" x14ac:dyDescent="0.25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3:39" x14ac:dyDescent="0.25">
      <c r="C56" s="1" t="s">
        <v>22</v>
      </c>
    </row>
    <row r="57" spans="3:39" x14ac:dyDescent="0.25">
      <c r="E57" s="2" t="s">
        <v>19</v>
      </c>
      <c r="F57" s="22"/>
      <c r="G57" s="22"/>
      <c r="H57" s="22"/>
      <c r="I57" s="22"/>
      <c r="J57" s="22" t="s">
        <v>20</v>
      </c>
      <c r="K57" s="22"/>
      <c r="L57" s="22"/>
      <c r="M57" s="22"/>
      <c r="N57" s="22"/>
      <c r="O57" s="22"/>
      <c r="P57" s="22"/>
      <c r="Q57" s="22" t="s">
        <v>21</v>
      </c>
      <c r="R57" s="22"/>
      <c r="S57" s="22"/>
    </row>
  </sheetData>
  <mergeCells count="124">
    <mergeCell ref="AA41:AD41"/>
    <mergeCell ref="AE41:AG41"/>
    <mergeCell ref="AH41:AJ41"/>
    <mergeCell ref="AK38:AM38"/>
    <mergeCell ref="H38:Z38"/>
    <mergeCell ref="AA38:AD38"/>
    <mergeCell ref="AE38:AG38"/>
    <mergeCell ref="AH38:AJ38"/>
    <mergeCell ref="H39:Z39"/>
    <mergeCell ref="AA39:AD39"/>
    <mergeCell ref="AE39:AG39"/>
    <mergeCell ref="AH39:AJ39"/>
    <mergeCell ref="AK39:AM39"/>
    <mergeCell ref="AK41:AM41"/>
    <mergeCell ref="V25:AA25"/>
    <mergeCell ref="AB25:AG25"/>
    <mergeCell ref="AH25:AM25"/>
    <mergeCell ref="V32:AA32"/>
    <mergeCell ref="V31:AA31"/>
    <mergeCell ref="V29:AA29"/>
    <mergeCell ref="AB29:AG29"/>
    <mergeCell ref="AH29:AM29"/>
    <mergeCell ref="V30:AA30"/>
    <mergeCell ref="AB30:AG30"/>
    <mergeCell ref="AH30:AM30"/>
    <mergeCell ref="AH31:AM31"/>
    <mergeCell ref="AB31:AG31"/>
    <mergeCell ref="AH27:AI27"/>
    <mergeCell ref="AJ27:AK27"/>
    <mergeCell ref="AD32:AG32"/>
    <mergeCell ref="AB32:AC32"/>
    <mergeCell ref="AA18:AD18"/>
    <mergeCell ref="AE18:AG18"/>
    <mergeCell ref="AH18:AJ18"/>
    <mergeCell ref="AK18:AM18"/>
    <mergeCell ref="AA19:AD19"/>
    <mergeCell ref="AE19:AG19"/>
    <mergeCell ref="AH19:AJ19"/>
    <mergeCell ref="AK19:AM19"/>
    <mergeCell ref="V24:AM24"/>
    <mergeCell ref="C52:C53"/>
    <mergeCell ref="AH26:AI26"/>
    <mergeCell ref="AJ26:AK26"/>
    <mergeCell ref="AL26:AM26"/>
    <mergeCell ref="V27:W27"/>
    <mergeCell ref="X27:Y27"/>
    <mergeCell ref="Z27:AA27"/>
    <mergeCell ref="AB27:AC27"/>
    <mergeCell ref="AD27:AE27"/>
    <mergeCell ref="AF27:AG27"/>
    <mergeCell ref="V26:W26"/>
    <mergeCell ref="X26:Y26"/>
    <mergeCell ref="Z26:AA26"/>
    <mergeCell ref="AF26:AG26"/>
    <mergeCell ref="AD26:AE26"/>
    <mergeCell ref="AB26:AC26"/>
    <mergeCell ref="H40:Z40"/>
    <mergeCell ref="AA40:AD40"/>
    <mergeCell ref="AE40:AG40"/>
    <mergeCell ref="AH40:AJ40"/>
    <mergeCell ref="AK40:AM40"/>
    <mergeCell ref="C38:G41"/>
    <mergeCell ref="C36:AM36"/>
    <mergeCell ref="H41:Z41"/>
    <mergeCell ref="AK11:AM11"/>
    <mergeCell ref="AA12:AD12"/>
    <mergeCell ref="AE12:AG12"/>
    <mergeCell ref="D52:AM53"/>
    <mergeCell ref="AE14:AG14"/>
    <mergeCell ref="AH14:AJ14"/>
    <mergeCell ref="C22:AM22"/>
    <mergeCell ref="X2:AM2"/>
    <mergeCell ref="AA16:AD16"/>
    <mergeCell ref="AE16:AG16"/>
    <mergeCell ref="AH16:AJ16"/>
    <mergeCell ref="AK16:AM16"/>
    <mergeCell ref="AA17:AD17"/>
    <mergeCell ref="AE17:AG17"/>
    <mergeCell ref="AH17:AJ17"/>
    <mergeCell ref="AK17:AM17"/>
    <mergeCell ref="C7:Z9"/>
    <mergeCell ref="AA7:AM8"/>
    <mergeCell ref="AA9:AD9"/>
    <mergeCell ref="AL27:AM27"/>
    <mergeCell ref="D50:AM51"/>
    <mergeCell ref="C50:C51"/>
    <mergeCell ref="AH32:AI32"/>
    <mergeCell ref="AJ32:AM32"/>
    <mergeCell ref="AA13:AD13"/>
    <mergeCell ref="AE13:AG13"/>
    <mergeCell ref="AH13:AJ13"/>
    <mergeCell ref="AK13:AM13"/>
    <mergeCell ref="AA14:AD14"/>
    <mergeCell ref="C5:AM5"/>
    <mergeCell ref="C48:C49"/>
    <mergeCell ref="AE9:AM9"/>
    <mergeCell ref="AE10:AG10"/>
    <mergeCell ref="AH10:AJ10"/>
    <mergeCell ref="AK10:AM10"/>
    <mergeCell ref="AE15:AG15"/>
    <mergeCell ref="AH15:AJ15"/>
    <mergeCell ref="AK15:AM15"/>
    <mergeCell ref="C46:AM46"/>
    <mergeCell ref="AA10:AD10"/>
    <mergeCell ref="AA15:AD15"/>
    <mergeCell ref="D48:AM49"/>
    <mergeCell ref="AK14:AM14"/>
    <mergeCell ref="AH12:AJ12"/>
    <mergeCell ref="AK12:AM12"/>
    <mergeCell ref="AA11:AD11"/>
    <mergeCell ref="AE11:AG11"/>
    <mergeCell ref="AH11:AJ11"/>
    <mergeCell ref="C15:G19"/>
    <mergeCell ref="H15:Z15"/>
    <mergeCell ref="H16:Z16"/>
    <mergeCell ref="H17:Z17"/>
    <mergeCell ref="H18:Z18"/>
    <mergeCell ref="H19:Z19"/>
    <mergeCell ref="C10:G14"/>
    <mergeCell ref="H10:Z10"/>
    <mergeCell ref="H11:Z11"/>
    <mergeCell ref="H12:Z12"/>
    <mergeCell ref="H13:Z13"/>
    <mergeCell ref="H14:Z14"/>
  </mergeCells>
  <printOptions horizontalCentered="1"/>
  <pageMargins left="0.25" right="0.25" top="0.75" bottom="0.75" header="0.3" footer="0.3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P113"/>
  <sheetViews>
    <sheetView zoomScale="85" zoomScaleNormal="85" workbookViewId="0">
      <selection activeCell="B23" sqref="B23"/>
    </sheetView>
  </sheetViews>
  <sheetFormatPr defaultRowHeight="15" x14ac:dyDescent="0.25"/>
  <cols>
    <col min="1" max="1" width="9" style="1"/>
    <col min="2" max="2" width="32.125" style="1" customWidth="1"/>
    <col min="3" max="3" width="11.875" style="1" bestFit="1" customWidth="1"/>
    <col min="4" max="4" width="10.375" style="1" bestFit="1" customWidth="1"/>
    <col min="5" max="20" width="9" style="1"/>
    <col min="21" max="22" width="0" style="1" hidden="1" customWidth="1"/>
    <col min="23" max="26" width="9" style="1" hidden="1" customWidth="1"/>
    <col min="27" max="27" width="11.875" style="1" hidden="1" customWidth="1"/>
    <col min="28" max="31" width="9" style="1" hidden="1" customWidth="1"/>
    <col min="32" max="32" width="8.375" style="1" hidden="1" customWidth="1"/>
    <col min="33" max="34" width="3.875" style="1" hidden="1" customWidth="1"/>
    <col min="35" max="35" width="14" style="1" hidden="1" customWidth="1"/>
    <col min="36" max="36" width="16" style="1" hidden="1" customWidth="1"/>
    <col min="37" max="37" width="22.875" style="1" hidden="1" customWidth="1"/>
    <col min="38" max="42" width="9" style="1" hidden="1" customWidth="1"/>
    <col min="43" max="52" width="9" style="1" customWidth="1"/>
    <col min="53" max="16384" width="9" style="1"/>
  </cols>
  <sheetData>
    <row r="4" spans="2:4" x14ac:dyDescent="0.25">
      <c r="D4" s="56">
        <f ca="1">TODAY()</f>
        <v>42689</v>
      </c>
    </row>
    <row r="6" spans="2:4" ht="17.25" x14ac:dyDescent="0.3">
      <c r="B6" s="53" t="s">
        <v>52</v>
      </c>
      <c r="C6" s="52"/>
      <c r="D6" s="52"/>
    </row>
    <row r="8" spans="2:4" ht="18.75" x14ac:dyDescent="0.3">
      <c r="B8" s="50" t="s">
        <v>25</v>
      </c>
      <c r="C8" s="201" t="s">
        <v>30</v>
      </c>
      <c r="D8" s="202"/>
    </row>
    <row r="9" spans="2:4" ht="18.75" x14ac:dyDescent="0.3">
      <c r="B9" s="50" t="s">
        <v>26</v>
      </c>
      <c r="C9" s="201" t="s">
        <v>1</v>
      </c>
      <c r="D9" s="202"/>
    </row>
    <row r="10" spans="2:4" ht="18.75" x14ac:dyDescent="0.3">
      <c r="B10" s="50" t="s">
        <v>42</v>
      </c>
      <c r="C10" s="201">
        <v>6</v>
      </c>
      <c r="D10" s="202"/>
    </row>
    <row r="11" spans="2:4" ht="18.75" x14ac:dyDescent="0.3">
      <c r="B11" s="50" t="s">
        <v>29</v>
      </c>
      <c r="C11" s="201" t="s">
        <v>8</v>
      </c>
      <c r="D11" s="202"/>
    </row>
    <row r="12" spans="2:4" ht="18.75" x14ac:dyDescent="0.3">
      <c r="B12" s="50" t="s">
        <v>9</v>
      </c>
      <c r="C12" s="59">
        <v>63000</v>
      </c>
      <c r="D12" s="51" t="str">
        <f>C9</f>
        <v>USD</v>
      </c>
    </row>
    <row r="13" spans="2:4" ht="15.75" x14ac:dyDescent="0.25">
      <c r="B13" s="49"/>
      <c r="C13" s="49"/>
      <c r="D13" s="49"/>
    </row>
    <row r="14" spans="2:4" ht="15.75" x14ac:dyDescent="0.25">
      <c r="B14" s="49"/>
      <c r="C14" s="49"/>
      <c r="D14" s="49"/>
    </row>
    <row r="15" spans="2:4" ht="18.75" x14ac:dyDescent="0.3">
      <c r="B15" s="54" t="s">
        <v>53</v>
      </c>
      <c r="C15" s="54"/>
      <c r="D15" s="54"/>
    </row>
    <row r="16" spans="2:4" ht="15.75" x14ac:dyDescent="0.25">
      <c r="B16" s="49"/>
      <c r="C16" s="49"/>
      <c r="D16" s="49"/>
    </row>
    <row r="17" spans="2:19" ht="18.75" x14ac:dyDescent="0.3">
      <c r="B17" s="50" t="s">
        <v>41</v>
      </c>
      <c r="C17" s="203">
        <f>AK109</f>
        <v>4.25</v>
      </c>
      <c r="D17" s="204"/>
    </row>
    <row r="18" spans="2:19" ht="18.75" x14ac:dyDescent="0.3">
      <c r="B18" s="50" t="s">
        <v>35</v>
      </c>
      <c r="C18" s="61">
        <f>(C12*C17/100/365*C10*30)-(C12*C17/100/365*C10*30)*AO111</f>
        <v>1062.9308219178081</v>
      </c>
      <c r="D18" s="51" t="str">
        <f>C9</f>
        <v>USD</v>
      </c>
    </row>
    <row r="19" spans="2:19" ht="18.75" x14ac:dyDescent="0.3">
      <c r="B19" s="50" t="s">
        <v>40</v>
      </c>
      <c r="C19" s="60">
        <f>C12+C18</f>
        <v>64062.930821917806</v>
      </c>
      <c r="D19" s="55" t="str">
        <f>C9</f>
        <v>USD</v>
      </c>
    </row>
    <row r="20" spans="2:19" ht="15.75" x14ac:dyDescent="0.25">
      <c r="B20" s="49"/>
      <c r="C20" s="49"/>
      <c r="D20" s="49"/>
    </row>
    <row r="21" spans="2:19" ht="15.75" x14ac:dyDescent="0.25">
      <c r="B21" s="49"/>
      <c r="C21" s="49"/>
      <c r="D21" s="49"/>
    </row>
    <row r="22" spans="2:19" ht="15.75" x14ac:dyDescent="0.25">
      <c r="B22" s="49"/>
      <c r="C22" s="49"/>
      <c r="D22" s="49"/>
    </row>
    <row r="23" spans="2:19" ht="15.75" x14ac:dyDescent="0.25">
      <c r="B23" s="22" t="s">
        <v>54</v>
      </c>
      <c r="C23" s="49"/>
      <c r="D23" s="49"/>
    </row>
    <row r="24" spans="2:19" ht="15.75" x14ac:dyDescent="0.25">
      <c r="B24" s="49"/>
      <c r="C24" s="49"/>
      <c r="D24" s="49"/>
    </row>
    <row r="25" spans="2:19" ht="15.75" x14ac:dyDescent="0.25">
      <c r="B25" s="49"/>
      <c r="C25" s="49"/>
      <c r="D25" s="49"/>
    </row>
    <row r="26" spans="2:19" ht="15.75" x14ac:dyDescent="0.25">
      <c r="B26" s="49" t="s">
        <v>22</v>
      </c>
      <c r="C26" s="49"/>
      <c r="D26" s="49"/>
    </row>
    <row r="27" spans="2:19" ht="15.75" x14ac:dyDescent="0.25">
      <c r="B27" s="57" t="s">
        <v>19</v>
      </c>
      <c r="D27" s="49"/>
    </row>
    <row r="28" spans="2:19" ht="15.75" x14ac:dyDescent="0.25">
      <c r="B28" s="58" t="s">
        <v>20</v>
      </c>
      <c r="D28" s="49"/>
    </row>
    <row r="29" spans="2:19" ht="15.75" x14ac:dyDescent="0.25">
      <c r="B29" s="49"/>
      <c r="C29" s="49"/>
      <c r="D29" s="49"/>
    </row>
    <row r="30" spans="2:19" ht="15.75" x14ac:dyDescent="0.25">
      <c r="B30" s="58" t="s">
        <v>21</v>
      </c>
      <c r="D30" s="49"/>
    </row>
    <row r="31" spans="2:19" x14ac:dyDescent="0.25">
      <c r="F31" s="22"/>
      <c r="G31" s="22"/>
      <c r="H31" s="22"/>
      <c r="I31" s="22"/>
      <c r="K31" s="22"/>
      <c r="L31" s="22"/>
      <c r="M31" s="22"/>
      <c r="N31" s="22"/>
      <c r="O31" s="22"/>
      <c r="P31" s="22"/>
      <c r="R31" s="22"/>
      <c r="S31" s="22"/>
    </row>
    <row r="108" spans="27:42" x14ac:dyDescent="0.25">
      <c r="AA108" s="1" t="s">
        <v>28</v>
      </c>
      <c r="AB108" s="1" t="s">
        <v>23</v>
      </c>
      <c r="AC108" s="1" t="s">
        <v>17</v>
      </c>
      <c r="AD108" s="1" t="s">
        <v>29</v>
      </c>
      <c r="AF108" s="1" t="s">
        <v>31</v>
      </c>
      <c r="AI108" s="1" t="s">
        <v>32</v>
      </c>
      <c r="AJ108" s="1" t="s">
        <v>33</v>
      </c>
      <c r="AK108" s="1" t="s">
        <v>34</v>
      </c>
      <c r="AN108" s="1" t="s">
        <v>12</v>
      </c>
    </row>
    <row r="109" spans="27:42" x14ac:dyDescent="0.25">
      <c r="AA109" s="1" t="s">
        <v>11</v>
      </c>
      <c r="AB109" s="1" t="s">
        <v>11</v>
      </c>
      <c r="AC109" s="1" t="s">
        <v>11</v>
      </c>
      <c r="AD109" s="1" t="s">
        <v>11</v>
      </c>
      <c r="AE109" s="1">
        <v>0</v>
      </c>
      <c r="AF109" s="37">
        <f>IF($C$8=$AA$110,'Ставки з ОЩАДНИМ'!AE11,IF($C$8=$AA$111,'Ставки з ОЩАДНИМ'!AE16,"виберіть спосіб виплати"))</f>
        <v>14.5</v>
      </c>
      <c r="AG109" s="38">
        <f>IF($C$8=$AA$110,'Ставки з ОЩАДНИМ'!AH11,IF($C$8=$AA$111,'Ставки з ОЩАДНИМ'!AH16,"виберіть спосіб виплати"))</f>
        <v>2</v>
      </c>
      <c r="AH109" s="39">
        <f>IF($C$8=$AA$110,'Ставки з ОЩАДНИМ'!AK11,IF($C$8=$AA$111,'Ставки з ОЩАДНИМ'!AK16,"виберіть спосіб виплати"))</f>
        <v>1</v>
      </c>
      <c r="AI109" s="40">
        <f>IF($C$9=$AB$110,AF109,IF($C$9=$AB$111,AG109,IF($C$9=$AB$112,AH109,"виберіть валюту")))</f>
        <v>2</v>
      </c>
      <c r="AJ109" s="1">
        <f>IF($C$10=$AC$110,AI109,IF($C$10=$AC$111,AI110,IF($C$10=$AC$112,AI111,IF($C$10=$AC$113,AI112,"виберіть строк"))))</f>
        <v>4.25</v>
      </c>
      <c r="AK109" s="1">
        <f>AJ109+AL109</f>
        <v>4.25</v>
      </c>
      <c r="AL109" s="1">
        <f>IF($C$11=AD110,AE110,IF($C$11=AD109,AE109,IF($C$11=$AD$111,AE111,IF($C$11=$AD$112,AE112,"виберітьрівеньлояльності"))))</f>
        <v>0</v>
      </c>
      <c r="AN109" s="1" t="s">
        <v>55</v>
      </c>
      <c r="AO109" s="1">
        <v>0.18</v>
      </c>
      <c r="AP109" s="1" t="s">
        <v>56</v>
      </c>
    </row>
    <row r="110" spans="27:42" x14ac:dyDescent="0.25">
      <c r="AA110" s="1" t="s">
        <v>27</v>
      </c>
      <c r="AB110" s="1" t="s">
        <v>0</v>
      </c>
      <c r="AC110" s="1">
        <v>1</v>
      </c>
      <c r="AD110" s="1" t="s">
        <v>6</v>
      </c>
      <c r="AE110" s="1">
        <f>IF($C$9=$AB$110,'Ставки з ОЩАДНИМ'!V27,IF($C$9=$AB$111,'Ставки з ОЩАДНИМ'!X27,IF($C$9=$AB$112,'Ставки з ОЩАДНИМ'!Z27,"виберіть валюту")))</f>
        <v>0.25</v>
      </c>
      <c r="AF110" s="41">
        <f>IF($C$8=$AA$110,'Ставки з ОЩАДНИМ'!AE12,IF($C$8=$AA$111,'Ставки з ОЩАДНИМ'!AE17,"виберіть спосіб виплати"))</f>
        <v>15.5</v>
      </c>
      <c r="AG110" s="42">
        <f>IF($C$8=$AA$110,'Ставки з ОЩАДНИМ'!AH12,IF($C$8=$AA$111,'Ставки з ОЩАДНИМ'!AH17,"виберіть спосіб виплати"))</f>
        <v>3.75</v>
      </c>
      <c r="AH110" s="43">
        <f>IF($C$8=$AA$110,'Ставки з ОЩАДНИМ'!AK12,IF($C$8=$AA$111,'Ставки з ОЩАДНИМ'!AK17,"виберіть спосіб виплати"))</f>
        <v>2.75</v>
      </c>
      <c r="AI110" s="44">
        <f>IF($C$9=$AB$110,AF110,IF($C$9=$AB$111,AG110,IF($C$9=$AB$112,AH110,"виберіть валюту")))</f>
        <v>3.75</v>
      </c>
      <c r="AN110" s="1" t="s">
        <v>57</v>
      </c>
      <c r="AO110" s="1">
        <v>1.4999999999999999E-2</v>
      </c>
      <c r="AP110" s="1" t="s">
        <v>58</v>
      </c>
    </row>
    <row r="111" spans="27:42" x14ac:dyDescent="0.25">
      <c r="AA111" s="1" t="s">
        <v>30</v>
      </c>
      <c r="AB111" s="1" t="s">
        <v>1</v>
      </c>
      <c r="AC111" s="1">
        <v>3</v>
      </c>
      <c r="AD111" s="1" t="s">
        <v>7</v>
      </c>
      <c r="AE111" s="1">
        <f>IF($C$9=$AB$110,'Ставки з ОЩАДНИМ'!AB27,IF($C$9=$AB$111,'Ставки з ОЩАДНИМ'!AD27,IF($C$9=$AB$112,'Ставки з ОЩАДНИМ'!AF27,"виберіть валюту")))</f>
        <v>0.15</v>
      </c>
      <c r="AF111" s="41">
        <f>IF($C$8=$AA$110,'Ставки з ОЩАДНИМ'!AE13,IF($C$8=$AA$111,'Ставки з ОЩАДНИМ'!AE18,"виберіть спосіб виплати"))</f>
        <v>16.5</v>
      </c>
      <c r="AG111" s="42">
        <f>IF($C$8=$AA$110,'Ставки з ОЩАДНИМ'!AH13,IF($C$8=$AA$111,'Ставки з ОЩАДНИМ'!AH18,"виберіть спосіб виплати"))</f>
        <v>4.25</v>
      </c>
      <c r="AH111" s="43">
        <f>IF($C$8=$AA$110,'Ставки з ОЩАДНИМ'!AK13,IF($C$8=$AA$111,'Ставки з ОЩАДНИМ'!AK18,"виберіть спосіб виплати"))</f>
        <v>3.25</v>
      </c>
      <c r="AI111" s="44">
        <f>IF($C$9=$AB$110,AF111,IF($C$9=$AB$111,AG111,IF($C$9=$AB$112,AH111,"виберіть валюту")))</f>
        <v>4.25</v>
      </c>
      <c r="AO111" s="1">
        <v>0.19500000000000001</v>
      </c>
      <c r="AP111" s="1" t="s">
        <v>58</v>
      </c>
    </row>
    <row r="112" spans="27:42" x14ac:dyDescent="0.25">
      <c r="AB112" s="1" t="s">
        <v>2</v>
      </c>
      <c r="AC112" s="1">
        <v>6</v>
      </c>
      <c r="AD112" s="1" t="s">
        <v>8</v>
      </c>
      <c r="AE112" s="1">
        <f>IF($C$9=$AB$110,'Ставки з ОЩАДНИМ'!AH27,IF($C$9=$AB$111,0,IF($C$9=$AB$112,0,"виберіть валюту")))</f>
        <v>0</v>
      </c>
      <c r="AF112" s="45">
        <f>IF($C$8=$AA$110,'Ставки з ОЩАДНИМ'!AE14,IF($C$8=$AA$111,'Ставки з ОЩАДНИМ'!AE19,"виберіть спосіб виплати"))</f>
        <v>18.25</v>
      </c>
      <c r="AG112" s="46">
        <f>IF($C$8=$AA$110,'Ставки з ОЩАДНИМ'!AH14,IF($C$8=$AA$111,'Ставки з ОЩАДНИМ'!AH19,"виберіть спосіб виплати"))</f>
        <v>4.75</v>
      </c>
      <c r="AH112" s="47">
        <f>IF($C$8=$AA$110,'Ставки з ОЩАДНИМ'!AK14,IF($C$8=$AA$111,'Ставки з ОЩАДНИМ'!AK19,"виберіть спосіб виплати"))</f>
        <v>3.75</v>
      </c>
      <c r="AI112" s="48">
        <f>IF($C$9=$AB$110,AF112,IF($C$9=$AB$111,AG112,IF($C$9=$AB$112,AH112,"виберіть валюту")))</f>
        <v>4.75</v>
      </c>
    </row>
    <row r="113" spans="29:29" x14ac:dyDescent="0.25">
      <c r="AC113" s="1">
        <v>12</v>
      </c>
    </row>
  </sheetData>
  <mergeCells count="5">
    <mergeCell ref="C8:D8"/>
    <mergeCell ref="C9:D9"/>
    <mergeCell ref="C10:D10"/>
    <mergeCell ref="C11:D11"/>
    <mergeCell ref="C17:D17"/>
  </mergeCells>
  <dataValidations count="4">
    <dataValidation type="list" allowBlank="1" showInputMessage="1" showErrorMessage="1" sqref="C8">
      <formula1>$AA$110:$AA$111</formula1>
    </dataValidation>
    <dataValidation type="list" allowBlank="1" showInputMessage="1" showErrorMessage="1" sqref="C9">
      <formula1>$AB$110:$AB$112</formula1>
    </dataValidation>
    <dataValidation type="list" allowBlank="1" showInputMessage="1" showErrorMessage="1" sqref="C10">
      <formula1>$AC$110:$AC$113</formula1>
    </dataValidation>
    <dataValidation type="list" allowBlank="1" showInputMessage="1" showErrorMessage="1" sqref="C11">
      <formula1>$AD$109:$AD$112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>
      <selection activeCell="A9" sqref="A9"/>
    </sheetView>
  </sheetViews>
  <sheetFormatPr defaultRowHeight="15" x14ac:dyDescent="0.25"/>
  <cols>
    <col min="2" max="2" width="160" bestFit="1" customWidth="1"/>
  </cols>
  <sheetData>
    <row r="2" spans="2:10" x14ac:dyDescent="0.25">
      <c r="B2" s="64" t="s">
        <v>81</v>
      </c>
    </row>
    <row r="4" spans="2:10" x14ac:dyDescent="0.25">
      <c r="B4" s="62" t="s">
        <v>77</v>
      </c>
      <c r="J4" t="s">
        <v>69</v>
      </c>
    </row>
    <row r="5" spans="2:10" x14ac:dyDescent="0.25">
      <c r="B5" s="62" t="s">
        <v>80</v>
      </c>
    </row>
    <row r="6" spans="2:10" x14ac:dyDescent="0.25">
      <c r="B6" s="63" t="s">
        <v>70</v>
      </c>
    </row>
    <row r="7" spans="2:10" x14ac:dyDescent="0.25">
      <c r="B7" s="63" t="s">
        <v>71</v>
      </c>
    </row>
    <row r="8" spans="2:10" x14ac:dyDescent="0.25">
      <c r="B8" s="62" t="s">
        <v>91</v>
      </c>
    </row>
    <row r="9" spans="2:10" x14ac:dyDescent="0.25">
      <c r="B9" s="63" t="s">
        <v>72</v>
      </c>
    </row>
    <row r="10" spans="2:10" x14ac:dyDescent="0.25">
      <c r="B10" s="63" t="s">
        <v>73</v>
      </c>
    </row>
    <row r="11" spans="2:10" x14ac:dyDescent="0.25">
      <c r="B11" s="63" t="s">
        <v>74</v>
      </c>
    </row>
    <row r="12" spans="2:10" x14ac:dyDescent="0.25">
      <c r="B12" s="63" t="s">
        <v>75</v>
      </c>
    </row>
    <row r="13" spans="2:10" ht="30" x14ac:dyDescent="0.25">
      <c r="B13" s="63" t="s">
        <v>76</v>
      </c>
    </row>
    <row r="14" spans="2:10" x14ac:dyDescent="0.25">
      <c r="B14" s="62" t="s">
        <v>78</v>
      </c>
    </row>
    <row r="15" spans="2:10" ht="30" x14ac:dyDescent="0.25">
      <c r="B15" s="62" t="s">
        <v>79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C3A14C4BD81A14D858F063FD91F47BE" ma:contentTypeVersion="33" ma:contentTypeDescription="Створення нового документа." ma:contentTypeScope="" ma:versionID="010c693c015ac6d786e1a910a9deeb02">
  <xsd:schema xmlns:xsd="http://www.w3.org/2001/XMLSchema" xmlns:xs="http://www.w3.org/2001/XMLSchema" xmlns:p="http://schemas.microsoft.com/office/2006/metadata/properties" xmlns:ns1="337c4fc9-b908-471f-b03e-874a6fcaa05b" xmlns:ns3="http://schemas.microsoft.com/sharepoint/v4" targetNamespace="http://schemas.microsoft.com/office/2006/metadata/properties" ma:root="true" ma:fieldsID="5c9b21e4afd583ce7741ee0335642358" ns1:_="" ns3:_="">
    <xsd:import namespace="337c4fc9-b908-471f-b03e-874a6fcaa05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_x041f__x0440__x043e__x0446__x0435__x0441_"/>
                <xsd:element ref="ns1:_x041f__x0456__x0434__x043f__x0440__x043e__x0446__x0435__x0441_"/>
                <xsd:element ref="ns1:_x0413__x0440__x0443__x043f__x0430_" minOccurs="0"/>
                <xsd:element ref="ns1:_x0414__x0456__x044e__x0447__x0438__x0439_" minOccurs="0"/>
                <xsd:element ref="ns1:_x0422__x0438__x043f__x0020__x0434__x043e__x043a__x0443__x043c__x0435__x043d__x0442__x0443_" minOccurs="0"/>
                <xsd:element ref="ns1:_x0422__x0438__x043f__x0020__x0437__x0430__x0442__x0432__x0435__x0440__x0434__x0436__x0435__x043d__x043d__x044f_" minOccurs="0"/>
                <xsd:element ref="ns1:_x0417__x0430__x0442__x0432__x0435__x0440__x0434__x0436__x0435__x043d__x043e_" minOccurs="0"/>
                <xsd:element ref="ns1:_x0414__x0430__x0442__x0430__x0020__x0437__x0430__x0442__x0432__x0435__x0440__x0434__x0436__x0435__x043d__x043d__x044f_" minOccurs="0"/>
                <xsd:element ref="ns1:_x2116__x0020__x0434__x043e__x043a__x0443__x043c__x0435__x043d__x0442__x0443_" minOccurs="0"/>
                <xsd:element ref="ns1:_x0412__x0456__x0434__x043f__x043e__x0432__x0456__x0434__x0430__x043b__x044c__x043d__x0438__x0439_" minOccurs="0"/>
                <xsd:element ref="ns1:_x041a__x043e__x043c__x0435__x043d__x0442__x0430__x0440_" minOccurs="0"/>
                <xsd:element ref="ns1:NatureOfTheDocumentType" minOccurs="0"/>
                <xsd:element ref="ns3:IconOverlay" minOccurs="0"/>
                <xsd:element ref="ns1:_x0421__x043e__x0440__x0442__x0443__x0432__x0430__x043d__x043d__x044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7c4fc9-b908-471f-b03e-874a6fcaa05b" elementFormDefault="qualified">
    <xsd:import namespace="http://schemas.microsoft.com/office/2006/documentManagement/types"/>
    <xsd:import namespace="http://schemas.microsoft.com/office/infopath/2007/PartnerControls"/>
    <xsd:element name="_x041f__x0440__x043e__x0446__x0435__x0441_" ma:index="0" ma:displayName="Процес" ma:list="{6dd8ec39-bca6-47e2-9941-561ecb72c8b6}" ma:internalName="_x041f__x0440__x043e__x0446__x0435__x0441_" ma:showField="Title">
      <xsd:simpleType>
        <xsd:restriction base="dms:Lookup"/>
      </xsd:simpleType>
    </xsd:element>
    <xsd:element name="_x041f__x0456__x0434__x043f__x0440__x043e__x0446__x0435__x0441_" ma:index="1" ma:displayName="Підпроцес" ma:list="{ddf2cdea-381e-454b-88f0-22736d08ac13}" ma:internalName="_x041f__x0456__x0434__x043f__x0440__x043e__x0446__x0435__x0441_" ma:showField="Title">
      <xsd:simpleType>
        <xsd:restriction base="dms:Lookup"/>
      </xsd:simpleType>
    </xsd:element>
    <xsd:element name="_x0413__x0440__x0443__x043f__x0430_" ma:index="2" nillable="true" ma:displayName="Група" ma:list="{1ef3feeb-e525-4bc5-aed6-60a541f90d78}" ma:internalName="_x0413__x0440__x0443__x043f__x0430_" ma:showField="Title">
      <xsd:simpleType>
        <xsd:restriction base="dms:Lookup"/>
      </xsd:simpleType>
    </xsd:element>
    <xsd:element name="_x0414__x0456__x044e__x0447__x0438__x0439_" ma:index="5" nillable="true" ma:displayName="Діючий" ma:default="1" ma:internalName="_x0414__x0456__x044e__x0447__x0438__x0439_">
      <xsd:simpleType>
        <xsd:restriction base="dms:Boolean"/>
      </xsd:simpleType>
    </xsd:element>
    <xsd:element name="_x0422__x0438__x043f__x0020__x0434__x043e__x043a__x0443__x043c__x0435__x043d__x0442__x0443_" ma:index="6" nillable="true" ma:displayName="Тип документу" ma:list="{910cb38d-018a-4003-b01b-7f455b0234ee}" ma:internalName="_x0422__x0438__x043f__x0020__x0434__x043e__x043a__x0443__x043c__x0435__x043d__x0442__x0443_" ma:readOnly="false" ma:showField="Title">
      <xsd:simpleType>
        <xsd:restriction base="dms:Lookup"/>
      </xsd:simpleType>
    </xsd:element>
    <xsd:element name="_x0422__x0438__x043f__x0020__x0437__x0430__x0442__x0432__x0435__x0440__x0434__x0436__x0435__x043d__x043d__x044f_" ma:index="7" nillable="true" ma:displayName="Тип затвердження" ma:list="{2e867540-e2c7-45dc-a9fd-5b2cab7578b4}" ma:internalName="_x0422__x0438__x043f__x0020__x0437__x0430__x0442__x0432__x0435__x0440__x0434__x0436__x0435__x043d__x043d__x044f_" ma:showField="Title">
      <xsd:simpleType>
        <xsd:restriction base="dms:Lookup"/>
      </xsd:simpleType>
    </xsd:element>
    <xsd:element name="_x0417__x0430__x0442__x0432__x0435__x0440__x0434__x0436__x0435__x043d__x043e_" ma:index="8" nillable="true" ma:displayName="Затверджено" ma:list="{d108d034-1f10-4613-a920-c1f77e3a6dca}" ma:internalName="_x0417__x0430__x0442__x0432__x0435__x0440__x0434__x0436__x0435__x043d__x043e_" ma:showField="Title">
      <xsd:simpleType>
        <xsd:restriction base="dms:Lookup"/>
      </xsd:simpleType>
    </xsd:element>
    <xsd:element name="_x0414__x0430__x0442__x0430__x0020__x0437__x0430__x0442__x0432__x0435__x0440__x0434__x0436__x0435__x043d__x043d__x044f_" ma:index="9" nillable="true" ma:displayName="Дата затвердження" ma:format="DateOnly" ma:internalName="_x0414__x0430__x0442__x0430__x0020__x0437__x0430__x0442__x0432__x0435__x0440__x0434__x0436__x0435__x043d__x043d__x044f_">
      <xsd:simpleType>
        <xsd:restriction base="dms:DateTime"/>
      </xsd:simpleType>
    </xsd:element>
    <xsd:element name="_x2116__x0020__x0434__x043e__x043a__x0443__x043c__x0435__x043d__x0442__x0443_" ma:index="10" nillable="true" ma:displayName="№ документу" ma:indexed="true" ma:internalName="_x2116__x0020__x0434__x043e__x043a__x0443__x043c__x0435__x043d__x0442__x0443_">
      <xsd:simpleType>
        <xsd:restriction base="dms:Text">
          <xsd:maxLength value="50"/>
        </xsd:restriction>
      </xsd:simpleType>
    </xsd:element>
    <xsd:element name="_x0412__x0456__x0434__x043f__x043e__x0432__x0456__x0434__x0430__x043b__x044c__x043d__x0438__x0439_" ma:index="11" nillable="true" ma:displayName="Відповідальний" ma:list="UserInfo" ma:SharePointGroup="0" ma:internalName="_x0412__x0456__x0434__x043f__x043e__x0432__x0456__x0434__x0430__x043b__x044c__x043d__x0438__x0439_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041a__x043e__x043c__x0435__x043d__x0442__x0430__x0440_" ma:index="12" nillable="true" ma:displayName="Коментар" ma:internalName="_x041a__x043e__x043c__x0435__x043d__x0442__x0430__x0440_">
      <xsd:simpleType>
        <xsd:restriction base="dms:Note"/>
      </xsd:simpleType>
    </xsd:element>
    <xsd:element name="NatureOfTheDocumentType" ma:index="13" nillable="true" ma:displayName="NatureOfTheDocumentType" ma:list="{910cb38d-018a-4003-b01b-7f455b0234ee}" ma:internalName="NatureOfTheDocumentType" ma:showField="NatureOfTheDocumentType">
      <xsd:simpleType>
        <xsd:restriction base="dms:Lookup"/>
      </xsd:simpleType>
    </xsd:element>
    <xsd:element name="_x0421__x043e__x0440__x0442__x0443__x0432__x0430__x043d__x043d__x044f_" ma:index="22" nillable="true" ma:displayName="Сортування" ma:decimals="0" ma:internalName="_x0421__x043e__x0440__x0442__x0443__x0432__x0430__x043d__x043d__x044f_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Тип вмісту"/>
        <xsd:element ref="dc:title" maxOccurs="1" ma:index="4" ma:displayName="Назва документу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3__x0440__x0443__x043f__x0430_ xmlns="337c4fc9-b908-471f-b03e-874a6fcaa05b">58</_x0413__x0440__x0443__x043f__x0430_>
    <_x041f__x0456__x0434__x043f__x0440__x043e__x0446__x0435__x0441_ xmlns="337c4fc9-b908-471f-b03e-874a6fcaa05b">33</_x041f__x0456__x0434__x043f__x0440__x043e__x0446__x0435__x0441_>
    <IconOverlay xmlns="http://schemas.microsoft.com/sharepoint/v4" xsi:nil="true"/>
    <_x0421__x043e__x0440__x0442__x0443__x0432__x0430__x043d__x043d__x044f_ xmlns="337c4fc9-b908-471f-b03e-874a6fcaa05b" xsi:nil="true"/>
    <_x2116__x0020__x0434__x043e__x043a__x0443__x043c__x0435__x043d__x0442__x0443_ xmlns="337c4fc9-b908-471f-b03e-874a6fcaa05b">11/10-01</_x2116__x0020__x0434__x043e__x043a__x0443__x043c__x0435__x043d__x0442__x0443_>
    <_x0422__x0438__x043f__x0020__x0437__x0430__x0442__x0432__x0435__x0440__x0434__x0436__x0435__x043d__x043d__x044f_ xmlns="337c4fc9-b908-471f-b03e-874a6fcaa05b">3</_x0422__x0438__x043f__x0020__x0437__x0430__x0442__x0432__x0435__x0440__x0434__x0436__x0435__x043d__x043d__x044f_>
    <NatureOfTheDocumentType xmlns="337c4fc9-b908-471f-b03e-874a6fcaa05b">1</NatureOfTheDocumentType>
    <_x0414__x0456__x044e__x0447__x0438__x0439_ xmlns="337c4fc9-b908-471f-b03e-874a6fcaa05b">false</_x0414__x0456__x044e__x0447__x0438__x0439_>
    <_x0417__x0430__x0442__x0432__x0435__x0440__x0434__x0436__x0435__x043d__x043e_ xmlns="337c4fc9-b908-471f-b03e-874a6fcaa05b">15</_x0417__x0430__x0442__x0432__x0435__x0440__x0434__x0436__x0435__x043d__x043e_>
    <_x041f__x0440__x043e__x0446__x0435__x0441_ xmlns="337c4fc9-b908-471f-b03e-874a6fcaa05b">1</_x041f__x0440__x043e__x0446__x0435__x0441_>
    <_x0414__x0430__x0442__x0430__x0020__x0437__x0430__x0442__x0432__x0435__x0440__x0434__x0436__x0435__x043d__x043d__x044f_ xmlns="337c4fc9-b908-471f-b03e-874a6fcaa05b">2016-11-09T22:00:00+00:00</_x0414__x0430__x0442__x0430__x0020__x0437__x0430__x0442__x0432__x0435__x0440__x0434__x0436__x0435__x043d__x043d__x044f_>
    <_x0422__x0438__x043f__x0020__x0434__x043e__x043a__x0443__x043c__x0435__x043d__x0442__x0443_ xmlns="337c4fc9-b908-471f-b03e-874a6fcaa05b" xsi:nil="true"/>
    <_x041a__x043e__x043c__x0435__x043d__x0442__x0430__x0440_ xmlns="337c4fc9-b908-471f-b03e-874a6fcaa05b">Діють з 16.11.2016</_x041a__x043e__x043c__x0435__x043d__x0442__x0430__x0440_>
    <_x0412__x0456__x0434__x043f__x043e__x0432__x0456__x0434__x0430__x043b__x044c__x043d__x0438__x0439_ xmlns="337c4fc9-b908-471f-b03e-874a6fcaa05b">
      <UserInfo>
        <DisplayName>Линник Володимир Ярославович</DisplayName>
        <AccountId>11</AccountId>
        <AccountType/>
      </UserInfo>
    </_x0412__x0456__x0434__x043f__x043e__x0432__x0456__x0434__x0430__x043b__x044c__x043d__x0438__x0439_>
  </documentManagement>
</p:properties>
</file>

<file path=customXml/itemProps1.xml><?xml version="1.0" encoding="utf-8"?>
<ds:datastoreItem xmlns:ds="http://schemas.openxmlformats.org/officeDocument/2006/customXml" ds:itemID="{21D2139F-C81B-42C1-92AE-F81E441F3D06}"/>
</file>

<file path=customXml/itemProps2.xml><?xml version="1.0" encoding="utf-8"?>
<ds:datastoreItem xmlns:ds="http://schemas.openxmlformats.org/officeDocument/2006/customXml" ds:itemID="{6E2E49EA-9729-42A6-B6E6-4EB1BEDAF8D7}"/>
</file>

<file path=customXml/itemProps3.xml><?xml version="1.0" encoding="utf-8"?>
<ds:datastoreItem xmlns:ds="http://schemas.openxmlformats.org/officeDocument/2006/customXml" ds:itemID="{4B27E2FE-8095-4C8C-A000-5EE7186DFA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Ставки без ощадного</vt:lpstr>
      <vt:lpstr>Ставки з ОЩАДНИМ</vt:lpstr>
      <vt:lpstr>Калькулятор</vt:lpstr>
      <vt:lpstr>Лояльність</vt:lpstr>
      <vt:lpstr>'Ставки без ощадного'!Область_печати</vt:lpstr>
      <vt:lpstr>'Ставки з ОЩАДНИМ'!Область_печати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Депозитний калькулятор</dc:title>
  <dc:creator>Линник Владимир Ярославович</dc:creator>
  <cp:lastModifiedBy>Линник Владимир Ярославович</cp:lastModifiedBy>
  <cp:lastPrinted>2016-07-14T08:35:28Z</cp:lastPrinted>
  <dcterms:created xsi:type="dcterms:W3CDTF">2015-03-19T09:07:38Z</dcterms:created>
  <dcterms:modified xsi:type="dcterms:W3CDTF">2016-11-15T07:46:26Z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0x010100AC3A14C4BD81A14D858F063FD91F47BE</vt:lpwstr>
  </property>
</Properties>
</file>