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Продукти\Приватні Клієнти\3. Депозити\1. Депозит\Ставки для фіз_осіб\"/>
    </mc:Choice>
  </mc:AlternateContent>
  <bookViews>
    <workbookView xWindow="0" yWindow="0" windowWidth="20730" windowHeight="11760"/>
  </bookViews>
  <sheets>
    <sheet name="Ставки" sheetId="4" r:id="rId1"/>
    <sheet name="Калькулятор" sheetId="5" r:id="rId2"/>
  </sheets>
  <definedNames>
    <definedName name="_xlnm.Print_Area" localSheetId="0">Ставки!$A$1:$AN$51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AE112" i="5" l="1"/>
  <c r="AE111" i="5"/>
  <c r="AE110" i="5"/>
  <c r="AL109" i="5" l="1"/>
  <c r="D18" i="5"/>
  <c r="D12" i="5"/>
  <c r="D19" i="5" l="1"/>
  <c r="AH109" i="5" l="1"/>
  <c r="AG109" i="5"/>
  <c r="AF109" i="5"/>
  <c r="AI109" i="5" l="1"/>
  <c r="AK19" i="4"/>
  <c r="AH112" i="5" s="1"/>
  <c r="AH19" i="4"/>
  <c r="AG112" i="5" s="1"/>
  <c r="AE19" i="4"/>
  <c r="AF112" i="5" s="1"/>
  <c r="AK18" i="4"/>
  <c r="AH111" i="5" s="1"/>
  <c r="AH18" i="4"/>
  <c r="AG111" i="5" s="1"/>
  <c r="AE18" i="4"/>
  <c r="AF111" i="5" s="1"/>
  <c r="AK17" i="4"/>
  <c r="AH110" i="5" s="1"/>
  <c r="AH17" i="4"/>
  <c r="AG110" i="5" s="1"/>
  <c r="AE17" i="4"/>
  <c r="AF110" i="5" s="1"/>
  <c r="AI111" i="5" l="1"/>
  <c r="AI110" i="5"/>
  <c r="AI112" i="5"/>
  <c r="AJ109" i="5" l="1"/>
  <c r="AK109" i="5" s="1"/>
  <c r="C17" i="5" s="1"/>
  <c r="C18" i="5" l="1"/>
  <c r="C19" i="5" s="1"/>
</calcChain>
</file>

<file path=xl/sharedStrings.xml><?xml version="1.0" encoding="utf-8"?>
<sst xmlns="http://schemas.openxmlformats.org/spreadsheetml/2006/main" count="116" uniqueCount="65">
  <si>
    <t>UAH</t>
  </si>
  <si>
    <t>USD</t>
  </si>
  <si>
    <t>EUR</t>
  </si>
  <si>
    <t>Опис депозитів</t>
  </si>
  <si>
    <t>Таблиця бонусів</t>
  </si>
  <si>
    <t>Бонусна система від АБ "КЛІРИНГОВИЙ ДІМ" - надбавка до процентної ставки</t>
  </si>
  <si>
    <t>top</t>
  </si>
  <si>
    <t>middle</t>
  </si>
  <si>
    <t>start</t>
  </si>
  <si>
    <t>Сума вкладу</t>
  </si>
  <si>
    <t>Преміальний пакет</t>
  </si>
  <si>
    <t>-</t>
  </si>
  <si>
    <t>+</t>
  </si>
  <si>
    <t>Економний пакет</t>
  </si>
  <si>
    <t>Отримувач з/п</t>
  </si>
  <si>
    <t>процентні ставки, річних</t>
  </si>
  <si>
    <t>Умови розміщення:</t>
  </si>
  <si>
    <t>Строк</t>
  </si>
  <si>
    <t>місяці</t>
  </si>
  <si>
    <t>0800-50-18-08</t>
  </si>
  <si>
    <t>044-593-10-20</t>
  </si>
  <si>
    <t>clhs_com_ua</t>
  </si>
  <si>
    <t>Контакт-центр Банку:</t>
  </si>
  <si>
    <t>Валюта</t>
  </si>
  <si>
    <t>Корисна інформація</t>
  </si>
  <si>
    <t>Виплата процентів</t>
  </si>
  <si>
    <t>Валюта вкладу</t>
  </si>
  <si>
    <t>щомісячно</t>
  </si>
  <si>
    <t>Виплата</t>
  </si>
  <si>
    <t>Лояльність</t>
  </si>
  <si>
    <t>в кінці строку</t>
  </si>
  <si>
    <t>рывень 1</t>
  </si>
  <si>
    <t>рівень 2</t>
  </si>
  <si>
    <t>ставка номінальна</t>
  </si>
  <si>
    <t>ставка з лоял</t>
  </si>
  <si>
    <t>Сума процентів</t>
  </si>
  <si>
    <t>Мін. сума: 1000 UAH, 500 USD, 500 EUR</t>
  </si>
  <si>
    <t>Мін. сума поповнення готівкою: 1000 UAH, 500 USD, 500 EUR</t>
  </si>
  <si>
    <t>Мін. сума поповнення безготівково: без обмежень</t>
  </si>
  <si>
    <t>Ставка при достроковому розірванні: 2% UAH, 0,5% USD, 0,5% EUR</t>
  </si>
  <si>
    <t>Сума до отримання</t>
  </si>
  <si>
    <t>Ставка за вкладом, % річних</t>
  </si>
  <si>
    <t>Строк вкладу, міс</t>
  </si>
  <si>
    <t>Держатель пакету</t>
  </si>
  <si>
    <t>VISA Gold</t>
  </si>
  <si>
    <t>VISA Classic</t>
  </si>
  <si>
    <t>Примітки:</t>
  </si>
  <si>
    <r>
      <t>Рівень лояльності</t>
    </r>
    <r>
      <rPr>
        <b/>
        <i/>
        <vertAlign val="superscript"/>
        <sz val="10"/>
        <color theme="4" tint="-0.499984740745262"/>
        <rFont val="PT Sans"/>
        <family val="2"/>
        <charset val="204"/>
      </rPr>
      <t>1</t>
    </r>
  </si>
  <si>
    <r>
      <rPr>
        <vertAlign val="superscript"/>
        <sz val="8"/>
        <color theme="4" tint="-0.499984740745262"/>
        <rFont val="PT Sans"/>
        <family val="2"/>
        <charset val="204"/>
      </rPr>
      <t>1</t>
    </r>
    <r>
      <rPr>
        <sz val="8"/>
        <color theme="4" tint="-0.499984740745262"/>
        <rFont val="PT Sans"/>
        <family val="2"/>
        <charset val="204"/>
      </rPr>
      <t>виконується хоча б один з параметрів</t>
    </r>
  </si>
  <si>
    <t>Депозитні продукти АБ "КЛІРИНГОВИЙ ДІМ" для фізичних осіб</t>
  </si>
  <si>
    <t>щомісячна виплата процентів</t>
  </si>
  <si>
    <t xml:space="preserve">виплата процентів вкінці строку </t>
  </si>
  <si>
    <t>Параметри Вашого депозиту</t>
  </si>
  <si>
    <t>Ви отримаєте*:</t>
  </si>
  <si>
    <t>* Орієнтовний розрахунок</t>
  </si>
  <si>
    <t>ПДФО</t>
  </si>
  <si>
    <t>суми нарахованих</t>
  </si>
  <si>
    <t>військ</t>
  </si>
  <si>
    <t>від нарахованих</t>
  </si>
  <si>
    <t>Детальна інформація про умови розміщення вкладів розміщена на сайті АБ "КЛІРИНГОВИЙ ДІМ" - www.clhs.com.ua</t>
  </si>
  <si>
    <t>VISA Electron</t>
  </si>
  <si>
    <t>Користувачі пакетів "ЕКОНОМНИЙ", "ПРЕМІАЛЬНИЙ", "ПРЕМІАЛЬНИЙ+" мають змогу поповнювати вклади зі своїх карткових рахунків дистанційно, через Контакт-центр Банку</t>
  </si>
  <si>
    <t>Поповнювати вклади можна протягом всього строку дії договору, крім останнього місяця (для вкладів до 6-ти місяців) та крім останніх двох місяців (для вкладів понад 6-ть місяців).</t>
  </si>
  <si>
    <t>Держатель пакету з карткою</t>
  </si>
  <si>
    <t>Перерозміщення коштів протягом 365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</si>
</sst>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PT Sans"/>
      <family val="2"/>
      <charset val="204"/>
    </font>
    <font>
      <b/>
      <sz val="11"/>
      <color theme="0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sz val="11"/>
      <color theme="4" tint="-0.499984740745262"/>
      <name val="PT Sans"/>
      <family val="2"/>
      <charset val="204"/>
    </font>
    <font>
      <sz val="11"/>
      <color theme="4" tint="-0.499984740745262"/>
      <name val="PT Sans"/>
      <family val="2"/>
      <charset val="204"/>
    </font>
    <font>
      <b/>
      <sz val="9"/>
      <color theme="1"/>
      <name val="PT Sans"/>
      <family val="2"/>
      <charset val="204"/>
    </font>
    <font>
      <sz val="10"/>
      <color theme="4" tint="-0.499984740745262"/>
      <name val="PT Sans"/>
      <family val="2"/>
      <charset val="204"/>
    </font>
    <font>
      <sz val="9"/>
      <color theme="1"/>
      <name val="PT Sans"/>
      <family val="2"/>
      <charset val="204"/>
    </font>
    <font>
      <i/>
      <sz val="5"/>
      <color theme="1"/>
      <name val="PT Sans"/>
      <family val="2"/>
      <charset val="204"/>
    </font>
    <font>
      <sz val="9"/>
      <color theme="4" tint="-0.499984740745262"/>
      <name val="PT Sans"/>
      <family val="2"/>
      <charset val="204"/>
    </font>
    <font>
      <i/>
      <sz val="9"/>
      <color theme="4" tint="-0.499984740745262"/>
      <name val="PT Sans"/>
      <family val="2"/>
      <charset val="204"/>
    </font>
    <font>
      <b/>
      <sz val="11"/>
      <color theme="3" tint="-0.499984740745262"/>
      <name val="PT Sans"/>
      <family val="2"/>
      <charset val="204"/>
    </font>
    <font>
      <b/>
      <i/>
      <sz val="12"/>
      <color theme="4" tint="-0.499984740745262"/>
      <name val="PT Sans"/>
      <family val="2"/>
      <charset val="204"/>
    </font>
    <font>
      <b/>
      <sz val="9"/>
      <color theme="4" tint="-0.499984740745262"/>
      <name val="PT Sans"/>
      <family val="2"/>
      <charset val="204"/>
    </font>
    <font>
      <b/>
      <i/>
      <sz val="10"/>
      <color theme="4" tint="-0.499984740745262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0"/>
      <name val="PT Sans"/>
      <family val="2"/>
      <charset val="204"/>
    </font>
    <font>
      <i/>
      <sz val="10"/>
      <color theme="4" tint="-0.499984740745262"/>
      <name val="PT Sans"/>
      <family val="2"/>
      <charset val="204"/>
    </font>
    <font>
      <sz val="13"/>
      <color theme="4" tint="-0.499984740745262"/>
      <name val="PT Sans"/>
      <family val="2"/>
      <charset val="204"/>
    </font>
    <font>
      <i/>
      <sz val="11"/>
      <color theme="4" tint="-0.499984740745262"/>
      <name val="PT Sans"/>
      <family val="2"/>
      <charset val="204"/>
    </font>
    <font>
      <b/>
      <i/>
      <vertAlign val="superscript"/>
      <sz val="10"/>
      <color theme="4" tint="-0.499984740745262"/>
      <name val="PT Sans"/>
      <family val="2"/>
      <charset val="204"/>
    </font>
    <font>
      <sz val="8"/>
      <color theme="4" tint="-0.499984740745262"/>
      <name val="PT Sans"/>
      <family val="2"/>
      <charset val="204"/>
    </font>
    <font>
      <vertAlign val="superscript"/>
      <sz val="8"/>
      <color theme="4" tint="-0.499984740745262"/>
      <name val="PT Sans"/>
      <family val="2"/>
      <charset val="204"/>
    </font>
    <font>
      <sz val="8"/>
      <color theme="1"/>
      <name val="PT Sans"/>
      <family val="2"/>
      <charset val="204"/>
    </font>
    <font>
      <i/>
      <sz val="6"/>
      <color theme="1"/>
      <name val="PT Sans"/>
      <family val="2"/>
      <charset val="204"/>
    </font>
    <font>
      <b/>
      <sz val="13"/>
      <color theme="4" tint="-0.499984740745262"/>
      <name val="PT Sans"/>
      <family val="2"/>
      <charset val="204"/>
    </font>
    <font>
      <sz val="11"/>
      <color theme="0"/>
      <name val="PT Sans"/>
      <family val="2"/>
      <charset val="204"/>
    </font>
    <font>
      <i/>
      <sz val="11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3"/>
      <color theme="0"/>
      <name val="PT Sans"/>
      <family val="2"/>
      <charset val="204"/>
    </font>
    <font>
      <sz val="14"/>
      <color theme="0"/>
      <name val="PT San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3DC49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0"/>
      </left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4" tint="-0.499984740745262"/>
      </top>
      <bottom style="thin">
        <color theme="0"/>
      </bottom>
      <diagonal/>
    </border>
    <border>
      <left/>
      <right/>
      <top style="thin">
        <color theme="4" tint="-0.499984740745262"/>
      </top>
      <bottom style="thin">
        <color theme="0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0"/>
      </bottom>
      <diagonal/>
    </border>
    <border>
      <left style="thin">
        <color theme="4" tint="-0.499984740745262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0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0"/>
      </bottom>
      <diagonal/>
    </border>
    <border>
      <left/>
      <right/>
      <top/>
      <bottom style="hair">
        <color auto="1"/>
      </bottom>
      <diagonal/>
    </border>
    <border>
      <left style="thin">
        <color theme="4" tint="-0.499984740745262"/>
      </left>
      <right/>
      <top style="thin">
        <color theme="0"/>
      </top>
      <bottom style="thin">
        <color theme="0"/>
      </bottom>
      <diagonal/>
    </border>
    <border>
      <left style="thin">
        <color theme="4" tint="-0.499984740745262"/>
      </left>
      <right style="hair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hair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theme="0"/>
      </right>
      <top style="thin">
        <color theme="4" tint="-0.499984740745262"/>
      </top>
      <bottom style="thin">
        <color theme="0"/>
      </bottom>
      <diagonal/>
    </border>
    <border>
      <left style="hair">
        <color auto="1"/>
      </left>
      <right style="thin">
        <color theme="4" tint="-0.499984740745262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theme="4" tint="-0.499984740745262"/>
      </bottom>
      <diagonal/>
    </border>
    <border>
      <left/>
      <right style="hair">
        <color auto="1"/>
      </right>
      <top style="hair">
        <color auto="1"/>
      </top>
      <bottom style="thin">
        <color theme="4" tint="-0.499984740745262"/>
      </bottom>
      <diagonal/>
    </border>
    <border>
      <left style="hair">
        <color auto="1"/>
      </left>
      <right/>
      <top style="hair">
        <color auto="1"/>
      </top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hair">
        <color auto="1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hair">
        <color theme="4" tint="-0.499984740745262"/>
      </left>
      <right/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0"/>
      </top>
      <bottom style="hair">
        <color theme="4" tint="-0.499984740745262"/>
      </bottom>
      <diagonal/>
    </border>
    <border>
      <left style="hair">
        <color theme="4" tint="-0.499984740745262"/>
      </left>
      <right/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hair">
        <color theme="4" tint="-0.499984740745262"/>
      </bottom>
      <diagonal/>
    </border>
    <border>
      <left/>
      <right/>
      <top style="thin">
        <color theme="0"/>
      </top>
      <bottom style="thin">
        <color theme="4" tint="-0.499984740745262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/>
      <diagonal/>
    </border>
    <border>
      <left style="hair">
        <color theme="4" tint="-0.499984740745262"/>
      </left>
      <right style="thin">
        <color theme="4" tint="-0.499984740745262"/>
      </right>
      <top style="hair">
        <color theme="4" tint="-0.499984740745262"/>
      </top>
      <bottom/>
      <diagonal/>
    </border>
    <border>
      <left/>
      <right style="hair">
        <color theme="4" tint="-0.499984740745262"/>
      </right>
      <top style="hair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0"/>
      </top>
      <bottom style="hair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hair">
        <color theme="4" tint="-0.499984740745262"/>
      </left>
      <right style="thin">
        <color theme="4" tint="-0.499984740745262"/>
      </right>
      <top style="thin">
        <color theme="0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theme="4" tint="-0.499984740745262"/>
      </left>
      <right/>
      <top style="hair">
        <color theme="4" tint="-0.499984740745262"/>
      </top>
      <bottom style="hair">
        <color theme="4" tint="-0.499984740745262"/>
      </bottom>
      <diagonal/>
    </border>
    <border>
      <left/>
      <right style="thin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/>
      <right/>
      <top style="hair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0"/>
      </top>
      <bottom/>
      <diagonal/>
    </border>
    <border>
      <left style="thin">
        <color theme="4" tint="-0.499984740745262"/>
      </left>
      <right/>
      <top style="hair">
        <color auto="1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hair">
        <color auto="1"/>
      </top>
      <bottom style="thin">
        <color theme="4" tint="-0.499984740745262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3" borderId="0" xfId="0" applyFill="1"/>
    <xf numFmtId="49" fontId="7" fillId="3" borderId="0" xfId="0" applyNumberFormat="1" applyFont="1" applyFill="1"/>
    <xf numFmtId="0" fontId="4" fillId="3" borderId="0" xfId="0" applyFont="1" applyFill="1" applyBorder="1" applyAlignment="1">
      <alignment horizontal="center" vertical="center" wrapText="1" shrinkToFit="1"/>
    </xf>
    <xf numFmtId="0" fontId="6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/>
    <xf numFmtId="0" fontId="9" fillId="3" borderId="0" xfId="0" applyFont="1" applyFill="1"/>
    <xf numFmtId="0" fontId="11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/>
    <xf numFmtId="0" fontId="10" fillId="3" borderId="0" xfId="0" applyFont="1" applyFill="1"/>
    <xf numFmtId="0" fontId="12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15" fillId="3" borderId="0" xfId="0" applyFont="1" applyFill="1"/>
    <xf numFmtId="0" fontId="6" fillId="3" borderId="24" xfId="0" applyFont="1" applyFill="1" applyBorder="1"/>
    <xf numFmtId="0" fontId="15" fillId="3" borderId="43" xfId="0" applyFont="1" applyFill="1" applyBorder="1"/>
    <xf numFmtId="0" fontId="14" fillId="3" borderId="43" xfId="0" applyFont="1" applyFill="1" applyBorder="1"/>
    <xf numFmtId="0" fontId="17" fillId="3" borderId="42" xfId="0" applyFont="1" applyFill="1" applyBorder="1"/>
    <xf numFmtId="0" fontId="17" fillId="3" borderId="24" xfId="0" applyFont="1" applyFill="1" applyBorder="1"/>
    <xf numFmtId="0" fontId="2" fillId="3" borderId="0" xfId="0" applyFont="1" applyFill="1" applyBorder="1" applyAlignment="1">
      <alignment horizontal="left"/>
    </xf>
    <xf numFmtId="0" fontId="8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7" fillId="3" borderId="0" xfId="0" applyFont="1" applyFill="1"/>
    <xf numFmtId="0" fontId="3" fillId="3" borderId="0" xfId="0" applyFont="1" applyFill="1" applyBorder="1" applyAlignment="1">
      <alignment horizontal="left" vertical="center" wrapText="1" shrinkToFit="1"/>
    </xf>
    <xf numFmtId="0" fontId="13" fillId="3" borderId="0" xfId="0" applyFont="1" applyFill="1" applyAlignment="1">
      <alignment horizontal="left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4" fontId="10" fillId="3" borderId="0" xfId="0" applyNumberFormat="1" applyFont="1" applyFill="1" applyAlignment="1"/>
    <xf numFmtId="0" fontId="21" fillId="3" borderId="0" xfId="0" applyFont="1" applyFill="1"/>
    <xf numFmtId="0" fontId="23" fillId="3" borderId="0" xfId="0" applyFont="1" applyFill="1"/>
    <xf numFmtId="0" fontId="21" fillId="3" borderId="0" xfId="0" applyNumberFormat="1" applyFont="1" applyFill="1" applyAlignment="1">
      <alignment vertical="center" wrapText="1" shrinkToFit="1"/>
    </xf>
    <xf numFmtId="0" fontId="17" fillId="3" borderId="35" xfId="0" applyFont="1" applyFill="1" applyBorder="1" applyAlignment="1">
      <alignment wrapText="1" shrinkToFit="1"/>
    </xf>
    <xf numFmtId="0" fontId="6" fillId="3" borderId="35" xfId="0" applyFont="1" applyFill="1" applyBorder="1" applyAlignment="1"/>
    <xf numFmtId="0" fontId="6" fillId="3" borderId="36" xfId="0" applyFont="1" applyFill="1" applyBorder="1" applyAlignment="1"/>
    <xf numFmtId="0" fontId="17" fillId="3" borderId="80" xfId="0" applyFont="1" applyFill="1" applyBorder="1"/>
    <xf numFmtId="0" fontId="17" fillId="3" borderId="39" xfId="0" applyFont="1" applyFill="1" applyBorder="1" applyAlignment="1">
      <alignment wrapText="1" shrinkToFit="1"/>
    </xf>
    <xf numFmtId="0" fontId="6" fillId="3" borderId="40" xfId="0" applyFont="1" applyFill="1" applyBorder="1" applyAlignment="1"/>
    <xf numFmtId="0" fontId="0" fillId="3" borderId="68" xfId="0" applyFill="1" applyBorder="1"/>
    <xf numFmtId="0" fontId="0" fillId="3" borderId="69" xfId="0" applyFill="1" applyBorder="1"/>
    <xf numFmtId="0" fontId="0" fillId="3" borderId="70" xfId="0" applyFill="1" applyBorder="1"/>
    <xf numFmtId="0" fontId="0" fillId="3" borderId="65" xfId="0" applyFill="1" applyBorder="1"/>
    <xf numFmtId="0" fontId="0" fillId="3" borderId="71" xfId="0" applyFill="1" applyBorder="1"/>
    <xf numFmtId="0" fontId="0" fillId="3" borderId="33" xfId="0" applyFill="1" applyBorder="1"/>
    <xf numFmtId="0" fontId="0" fillId="3" borderId="72" xfId="0" applyFill="1" applyBorder="1"/>
    <xf numFmtId="0" fontId="0" fillId="3" borderId="66" xfId="0" applyFill="1" applyBorder="1"/>
    <xf numFmtId="0" fontId="0" fillId="3" borderId="73" xfId="0" applyFill="1" applyBorder="1"/>
    <xf numFmtId="0" fontId="0" fillId="3" borderId="74" xfId="0" applyFill="1" applyBorder="1"/>
    <xf numFmtId="0" fontId="0" fillId="3" borderId="75" xfId="0" applyFill="1" applyBorder="1"/>
    <xf numFmtId="0" fontId="0" fillId="3" borderId="67" xfId="0" applyFill="1" applyBorder="1"/>
    <xf numFmtId="0" fontId="28" fillId="3" borderId="0" xfId="0" applyFont="1" applyFill="1"/>
    <xf numFmtId="0" fontId="29" fillId="3" borderId="33" xfId="0" applyFont="1" applyFill="1" applyBorder="1"/>
    <xf numFmtId="0" fontId="29" fillId="3" borderId="36" xfId="0" applyFont="1" applyFill="1" applyBorder="1"/>
    <xf numFmtId="0" fontId="26" fillId="2" borderId="0" xfId="0" applyFont="1" applyFill="1"/>
    <xf numFmtId="0" fontId="31" fillId="2" borderId="0" xfId="0" applyFont="1" applyFill="1"/>
    <xf numFmtId="0" fontId="32" fillId="2" borderId="0" xfId="0" applyFont="1" applyFill="1"/>
    <xf numFmtId="0" fontId="30" fillId="3" borderId="36" xfId="0" applyFont="1" applyFill="1" applyBorder="1"/>
    <xf numFmtId="14" fontId="27" fillId="3" borderId="0" xfId="0" applyNumberFormat="1" applyFont="1" applyFill="1"/>
    <xf numFmtId="49" fontId="28" fillId="3" borderId="0" xfId="0" applyNumberFormat="1" applyFont="1" applyFill="1" applyAlignment="1">
      <alignment horizontal="right"/>
    </xf>
    <xf numFmtId="0" fontId="28" fillId="3" borderId="0" xfId="0" applyFont="1" applyFill="1" applyAlignment="1">
      <alignment horizontal="right"/>
    </xf>
    <xf numFmtId="4" fontId="29" fillId="3" borderId="34" xfId="0" applyNumberFormat="1" applyFont="1" applyFill="1" applyBorder="1" applyAlignment="1">
      <alignment horizontal="left"/>
    </xf>
    <xf numFmtId="4" fontId="30" fillId="3" borderId="35" xfId="0" applyNumberFormat="1" applyFont="1" applyFill="1" applyBorder="1" applyAlignment="1">
      <alignment horizontal="left"/>
    </xf>
    <xf numFmtId="4" fontId="29" fillId="3" borderId="35" xfId="0" applyNumberFormat="1" applyFont="1" applyFill="1" applyBorder="1" applyAlignment="1">
      <alignment horizontal="right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61" xfId="0" applyFont="1" applyFill="1" applyBorder="1" applyAlignment="1">
      <alignment horizontal="center" vertical="center"/>
    </xf>
    <xf numFmtId="0" fontId="16" fillId="2" borderId="62" xfId="0" applyFont="1" applyFill="1" applyBorder="1" applyAlignment="1">
      <alignment horizontal="center" vertical="center"/>
    </xf>
    <xf numFmtId="0" fontId="16" fillId="2" borderId="63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6" fillId="3" borderId="35" xfId="0" applyFont="1" applyFill="1" applyBorder="1" applyAlignment="1">
      <alignment horizontal="center" wrapText="1" shrinkToFit="1"/>
    </xf>
    <xf numFmtId="0" fontId="6" fillId="3" borderId="36" xfId="0" applyFont="1" applyFill="1" applyBorder="1" applyAlignment="1">
      <alignment horizontal="center" wrapText="1" shrinkToFit="1"/>
    </xf>
    <xf numFmtId="0" fontId="16" fillId="2" borderId="1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wrapText="1" shrinkToFit="1"/>
    </xf>
    <xf numFmtId="0" fontId="6" fillId="3" borderId="33" xfId="0" applyFont="1" applyFill="1" applyBorder="1" applyAlignment="1">
      <alignment horizontal="center" wrapText="1" shrinkToFit="1"/>
    </xf>
    <xf numFmtId="0" fontId="6" fillId="3" borderId="38" xfId="0" applyFont="1" applyFill="1" applyBorder="1" applyAlignment="1">
      <alignment horizontal="center" wrapText="1" shrinkToFit="1"/>
    </xf>
    <xf numFmtId="2" fontId="4" fillId="0" borderId="58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2" fontId="4" fillId="0" borderId="29" xfId="0" applyNumberFormat="1" applyFont="1" applyBorder="1" applyAlignment="1">
      <alignment horizontal="center"/>
    </xf>
    <xf numFmtId="0" fontId="19" fillId="0" borderId="51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2" fontId="18" fillId="0" borderId="4" xfId="0" applyNumberFormat="1" applyFont="1" applyBorder="1" applyAlignment="1">
      <alignment horizontal="center"/>
    </xf>
    <xf numFmtId="2" fontId="18" fillId="0" borderId="5" xfId="0" applyNumberFormat="1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2" fontId="25" fillId="0" borderId="6" xfId="0" applyNumberFormat="1" applyFont="1" applyBorder="1" applyAlignment="1">
      <alignment horizontal="center"/>
    </xf>
    <xf numFmtId="2" fontId="25" fillId="0" borderId="7" xfId="0" applyNumberFormat="1" applyFont="1" applyBorder="1" applyAlignment="1">
      <alignment horizontal="center"/>
    </xf>
    <xf numFmtId="0" fontId="13" fillId="3" borderId="0" xfId="0" applyFont="1" applyFill="1" applyAlignment="1">
      <alignment horizontal="left" vertical="center"/>
    </xf>
    <xf numFmtId="0" fontId="9" fillId="0" borderId="5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/>
    </xf>
    <xf numFmtId="2" fontId="4" fillId="0" borderId="22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2" fontId="4" fillId="0" borderId="60" xfId="0" applyNumberFormat="1" applyFont="1" applyBorder="1" applyAlignment="1">
      <alignment horizontal="center"/>
    </xf>
    <xf numFmtId="2" fontId="4" fillId="0" borderId="64" xfId="0" applyNumberFormat="1" applyFont="1" applyBorder="1" applyAlignment="1">
      <alignment horizontal="center"/>
    </xf>
    <xf numFmtId="2" fontId="4" fillId="0" borderId="32" xfId="0" applyNumberFormat="1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3" borderId="0" xfId="0" applyNumberFormat="1" applyFont="1" applyFill="1" applyAlignment="1">
      <alignment horizontal="left" vertical="center" wrapText="1" shrinkToFit="1"/>
    </xf>
    <xf numFmtId="0" fontId="6" fillId="3" borderId="41" xfId="0" applyFont="1" applyFill="1" applyBorder="1" applyAlignment="1">
      <alignment horizontal="center"/>
    </xf>
    <xf numFmtId="2" fontId="25" fillId="0" borderId="54" xfId="0" applyNumberFormat="1" applyFont="1" applyBorder="1" applyAlignment="1">
      <alignment horizontal="center"/>
    </xf>
    <xf numFmtId="0" fontId="3" fillId="3" borderId="35" xfId="0" applyFont="1" applyFill="1" applyBorder="1" applyAlignment="1">
      <alignment horizontal="left" vertical="center" wrapText="1" shrinkToFit="1"/>
    </xf>
    <xf numFmtId="0" fontId="24" fillId="3" borderId="0" xfId="0" applyFont="1" applyFill="1" applyAlignment="1">
      <alignment horizontal="right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9" fillId="0" borderId="50" xfId="0" applyFont="1" applyBorder="1" applyAlignment="1">
      <alignment horizontal="center"/>
    </xf>
    <xf numFmtId="0" fontId="3" fillId="3" borderId="28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0" fontId="10" fillId="3" borderId="48" xfId="0" applyFont="1" applyFill="1" applyBorder="1" applyAlignment="1">
      <alignment horizontal="center"/>
    </xf>
    <xf numFmtId="0" fontId="10" fillId="3" borderId="49" xfId="0" applyFont="1" applyFill="1" applyBorder="1" applyAlignment="1">
      <alignment horizontal="center"/>
    </xf>
    <xf numFmtId="2" fontId="25" fillId="0" borderId="55" xfId="0" applyNumberFormat="1" applyFont="1" applyBorder="1" applyAlignment="1">
      <alignment horizontal="center"/>
    </xf>
    <xf numFmtId="0" fontId="19" fillId="0" borderId="56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4" fillId="3" borderId="79" xfId="0" applyFont="1" applyFill="1" applyBorder="1" applyAlignment="1">
      <alignment horizontal="center" vertical="center" wrapText="1" shrinkToFit="1"/>
    </xf>
    <xf numFmtId="0" fontId="4" fillId="3" borderId="62" xfId="0" applyFont="1" applyFill="1" applyBorder="1" applyAlignment="1">
      <alignment horizontal="center" vertical="center" wrapText="1" shrinkToFit="1"/>
    </xf>
    <xf numFmtId="0" fontId="4" fillId="3" borderId="16" xfId="0" applyFont="1" applyFill="1" applyBorder="1" applyAlignment="1">
      <alignment horizontal="center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4" fillId="3" borderId="44" xfId="0" applyFont="1" applyFill="1" applyBorder="1" applyAlignment="1">
      <alignment horizontal="center" vertical="center" wrapText="1" shrinkToFit="1"/>
    </xf>
    <xf numFmtId="0" fontId="4" fillId="3" borderId="43" xfId="0" applyFont="1" applyFill="1" applyBorder="1" applyAlignment="1">
      <alignment horizontal="center" vertical="center" wrapText="1" shrinkToFit="1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9" fillId="0" borderId="76" xfId="0" applyFont="1" applyBorder="1" applyAlignment="1">
      <alignment horizontal="left"/>
    </xf>
    <xf numFmtId="0" fontId="9" fillId="0" borderId="50" xfId="0" applyFont="1" applyBorder="1" applyAlignment="1">
      <alignment horizontal="left"/>
    </xf>
    <xf numFmtId="0" fontId="9" fillId="0" borderId="77" xfId="0" applyFont="1" applyBorder="1" applyAlignment="1">
      <alignment horizontal="left"/>
    </xf>
    <xf numFmtId="0" fontId="0" fillId="0" borderId="50" xfId="0" applyBorder="1" applyAlignment="1">
      <alignment horizontal="left"/>
    </xf>
    <xf numFmtId="0" fontId="0" fillId="0" borderId="77" xfId="0" applyBorder="1" applyAlignment="1">
      <alignment horizontal="left"/>
    </xf>
    <xf numFmtId="0" fontId="9" fillId="0" borderId="21" xfId="0" applyFont="1" applyBorder="1" applyAlignment="1">
      <alignment horizontal="left"/>
    </xf>
    <xf numFmtId="0" fontId="9" fillId="0" borderId="78" xfId="0" applyFont="1" applyBorder="1" applyAlignment="1">
      <alignment horizontal="left"/>
    </xf>
    <xf numFmtId="0" fontId="9" fillId="0" borderId="60" xfId="0" applyFont="1" applyBorder="1" applyAlignment="1">
      <alignment horizontal="left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4" fillId="4" borderId="16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44" xfId="0" applyFont="1" applyFill="1" applyBorder="1" applyAlignment="1">
      <alignment horizontal="center" vertical="center" wrapText="1" shrinkToFit="1"/>
    </xf>
    <xf numFmtId="0" fontId="4" fillId="4" borderId="43" xfId="0" applyFont="1" applyFill="1" applyBorder="1" applyAlignment="1">
      <alignment horizontal="center" vertical="center" wrapText="1" shrinkToFit="1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29" fillId="3" borderId="34" xfId="0" applyFont="1" applyFill="1" applyBorder="1" applyAlignment="1">
      <alignment horizontal="left"/>
    </xf>
    <xf numFmtId="0" fontId="29" fillId="3" borderId="36" xfId="0" applyFont="1" applyFill="1" applyBorder="1" applyAlignment="1">
      <alignment horizontal="left"/>
    </xf>
    <xf numFmtId="0" fontId="30" fillId="3" borderId="35" xfId="0" applyFont="1" applyFill="1" applyBorder="1" applyAlignment="1">
      <alignment horizontal="left"/>
    </xf>
    <xf numFmtId="0" fontId="30" fillId="3" borderId="36" xfId="0" applyFont="1" applyFill="1" applyBorder="1" applyAlignment="1">
      <alignment horizontal="left"/>
    </xf>
    <xf numFmtId="0" fontId="6" fillId="3" borderId="8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55560"/>
      <color rgb="FFE3DC49"/>
      <color rgb="FFA59E8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142875</xdr:rowOff>
    </xdr:from>
    <xdr:to>
      <xdr:col>13</xdr:col>
      <xdr:colOff>157369</xdr:colOff>
      <xdr:row>2</xdr:row>
      <xdr:rowOff>66675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142875"/>
          <a:ext cx="2310019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132523</xdr:colOff>
      <xdr:row>49</xdr:row>
      <xdr:rowOff>0</xdr:rowOff>
    </xdr:from>
    <xdr:to>
      <xdr:col>15</xdr:col>
      <xdr:colOff>157370</xdr:colOff>
      <xdr:row>50</xdr:row>
      <xdr:rowOff>33130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9827" y="8763000"/>
          <a:ext cx="223630" cy="22363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149087</xdr:colOff>
      <xdr:row>49</xdr:row>
      <xdr:rowOff>0</xdr:rowOff>
    </xdr:from>
    <xdr:to>
      <xdr:col>3</xdr:col>
      <xdr:colOff>157369</xdr:colOff>
      <xdr:row>50</xdr:row>
      <xdr:rowOff>16565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870" y="8763000"/>
          <a:ext cx="207065" cy="2070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</xdr:colOff>
      <xdr:row>1</xdr:row>
      <xdr:rowOff>67236</xdr:rowOff>
    </xdr:from>
    <xdr:to>
      <xdr:col>1</xdr:col>
      <xdr:colOff>2306510</xdr:colOff>
      <xdr:row>2</xdr:row>
      <xdr:rowOff>181536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4764" y="257736"/>
          <a:ext cx="2300908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760053</xdr:colOff>
      <xdr:row>29</xdr:row>
      <xdr:rowOff>0</xdr:rowOff>
    </xdr:from>
    <xdr:to>
      <xdr:col>1</xdr:col>
      <xdr:colOff>984925</xdr:colOff>
      <xdr:row>30</xdr:row>
      <xdr:rowOff>21924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612" y="6107206"/>
          <a:ext cx="224872" cy="223630"/>
        </a:xfrm>
        <a:prstGeom prst="rect">
          <a:avLst/>
        </a:prstGeom>
      </xdr:spPr>
    </xdr:pic>
    <xdr:clientData/>
  </xdr:twoCellAnchor>
  <xdr:twoCellAnchor editAs="oneCell">
    <xdr:from>
      <xdr:col>1</xdr:col>
      <xdr:colOff>776618</xdr:colOff>
      <xdr:row>26</xdr:row>
      <xdr:rowOff>22412</xdr:rowOff>
    </xdr:from>
    <xdr:to>
      <xdr:col>1</xdr:col>
      <xdr:colOff>984925</xdr:colOff>
      <xdr:row>27</xdr:row>
      <xdr:rowOff>27771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177" y="5524500"/>
          <a:ext cx="208307" cy="207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50"/>
  <sheetViews>
    <sheetView tabSelected="1" topLeftCell="A13" zoomScaleNormal="100" zoomScaleSheetLayoutView="130" workbookViewId="0">
      <selection activeCell="AJ33" sqref="AJ33"/>
    </sheetView>
  </sheetViews>
  <sheetFormatPr defaultColWidth="2.625" defaultRowHeight="15" x14ac:dyDescent="0.25"/>
  <cols>
    <col min="1" max="2" width="2.625" style="1"/>
    <col min="3" max="3" width="2.625" style="1" customWidth="1"/>
    <col min="4" max="7" width="2.625" style="1"/>
    <col min="8" max="8" width="3" style="1" customWidth="1"/>
    <col min="9" max="9" width="2.625" style="1"/>
    <col min="10" max="10" width="2.625" style="1" customWidth="1"/>
    <col min="11" max="16" width="2.625" style="1"/>
    <col min="17" max="18" width="2.625" style="1" customWidth="1"/>
    <col min="19" max="16384" width="2.625" style="1"/>
  </cols>
  <sheetData>
    <row r="2" spans="3:39" x14ac:dyDescent="0.25"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</row>
    <row r="5" spans="3:39" x14ac:dyDescent="0.25">
      <c r="C5" s="115" t="s">
        <v>49</v>
      </c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</row>
    <row r="6" spans="3:39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3:39" x14ac:dyDescent="0.25">
      <c r="C7" s="62" t="s">
        <v>3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121" t="s">
        <v>15</v>
      </c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4"/>
    </row>
    <row r="8" spans="3:39" x14ac:dyDescent="0.25">
      <c r="C8" s="117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22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3"/>
    </row>
    <row r="9" spans="3:39" x14ac:dyDescent="0.25"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4" t="s">
        <v>17</v>
      </c>
      <c r="AB9" s="125"/>
      <c r="AC9" s="125"/>
      <c r="AD9" s="125"/>
      <c r="AE9" s="127" t="s">
        <v>23</v>
      </c>
      <c r="AF9" s="128"/>
      <c r="AG9" s="128"/>
      <c r="AH9" s="128"/>
      <c r="AI9" s="128"/>
      <c r="AJ9" s="128"/>
      <c r="AK9" s="128"/>
      <c r="AL9" s="128"/>
      <c r="AM9" s="129"/>
    </row>
    <row r="10" spans="3:39" ht="20.100000000000001" customHeight="1" x14ac:dyDescent="0.25">
      <c r="C10" s="139" t="s">
        <v>50</v>
      </c>
      <c r="D10" s="140"/>
      <c r="E10" s="140"/>
      <c r="F10" s="140"/>
      <c r="G10" s="140"/>
      <c r="H10" s="145" t="s">
        <v>16</v>
      </c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7"/>
      <c r="AA10" s="134" t="s">
        <v>18</v>
      </c>
      <c r="AB10" s="134"/>
      <c r="AC10" s="134"/>
      <c r="AD10" s="135"/>
      <c r="AE10" s="130" t="s">
        <v>0</v>
      </c>
      <c r="AF10" s="131"/>
      <c r="AG10" s="132"/>
      <c r="AH10" s="130" t="s">
        <v>1</v>
      </c>
      <c r="AI10" s="131"/>
      <c r="AJ10" s="132"/>
      <c r="AK10" s="130" t="s">
        <v>2</v>
      </c>
      <c r="AL10" s="131"/>
      <c r="AM10" s="133"/>
    </row>
    <row r="11" spans="3:39" ht="20.100000000000001" customHeight="1" x14ac:dyDescent="0.3">
      <c r="C11" s="141"/>
      <c r="D11" s="142"/>
      <c r="E11" s="142"/>
      <c r="F11" s="142"/>
      <c r="G11" s="142"/>
      <c r="H11" s="148" t="s">
        <v>36</v>
      </c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50"/>
      <c r="AA11" s="126">
        <v>1</v>
      </c>
      <c r="AB11" s="126"/>
      <c r="AC11" s="126"/>
      <c r="AD11" s="86"/>
      <c r="AE11" s="88" t="s">
        <v>11</v>
      </c>
      <c r="AF11" s="88"/>
      <c r="AG11" s="88"/>
      <c r="AH11" s="88" t="s">
        <v>11</v>
      </c>
      <c r="AI11" s="88"/>
      <c r="AJ11" s="88"/>
      <c r="AK11" s="88" t="s">
        <v>11</v>
      </c>
      <c r="AL11" s="88"/>
      <c r="AM11" s="89"/>
    </row>
    <row r="12" spans="3:39" ht="20.100000000000001" customHeight="1" x14ac:dyDescent="0.3">
      <c r="C12" s="141"/>
      <c r="D12" s="142"/>
      <c r="E12" s="142"/>
      <c r="F12" s="142"/>
      <c r="G12" s="142"/>
      <c r="H12" s="148" t="s">
        <v>37</v>
      </c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50"/>
      <c r="AA12" s="86">
        <v>3</v>
      </c>
      <c r="AB12" s="87"/>
      <c r="AC12" s="87"/>
      <c r="AD12" s="87"/>
      <c r="AE12" s="88">
        <v>19</v>
      </c>
      <c r="AF12" s="88"/>
      <c r="AG12" s="88"/>
      <c r="AH12" s="88">
        <v>7.5</v>
      </c>
      <c r="AI12" s="88"/>
      <c r="AJ12" s="88"/>
      <c r="AK12" s="88">
        <v>6.5</v>
      </c>
      <c r="AL12" s="88"/>
      <c r="AM12" s="89"/>
    </row>
    <row r="13" spans="3:39" ht="20.100000000000001" customHeight="1" x14ac:dyDescent="0.3">
      <c r="C13" s="141"/>
      <c r="D13" s="142"/>
      <c r="E13" s="142"/>
      <c r="F13" s="142"/>
      <c r="G13" s="142"/>
      <c r="H13" s="148" t="s">
        <v>38</v>
      </c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2"/>
      <c r="AA13" s="86">
        <v>6</v>
      </c>
      <c r="AB13" s="87"/>
      <c r="AC13" s="87"/>
      <c r="AD13" s="87"/>
      <c r="AE13" s="88">
        <v>19.5</v>
      </c>
      <c r="AF13" s="88"/>
      <c r="AG13" s="88"/>
      <c r="AH13" s="88">
        <v>8</v>
      </c>
      <c r="AI13" s="88"/>
      <c r="AJ13" s="88"/>
      <c r="AK13" s="88">
        <v>7</v>
      </c>
      <c r="AL13" s="88"/>
      <c r="AM13" s="89"/>
    </row>
    <row r="14" spans="3:39" ht="20.100000000000001" customHeight="1" x14ac:dyDescent="0.3">
      <c r="C14" s="143"/>
      <c r="D14" s="144"/>
      <c r="E14" s="144"/>
      <c r="F14" s="144"/>
      <c r="G14" s="144"/>
      <c r="H14" s="153" t="s">
        <v>39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5"/>
      <c r="AA14" s="137">
        <v>12</v>
      </c>
      <c r="AB14" s="138"/>
      <c r="AC14" s="138"/>
      <c r="AD14" s="138"/>
      <c r="AE14" s="114">
        <v>20.5</v>
      </c>
      <c r="AF14" s="114"/>
      <c r="AG14" s="114"/>
      <c r="AH14" s="114">
        <v>8.5</v>
      </c>
      <c r="AI14" s="114"/>
      <c r="AJ14" s="114"/>
      <c r="AK14" s="114">
        <v>7.5</v>
      </c>
      <c r="AL14" s="114"/>
      <c r="AM14" s="136"/>
    </row>
    <row r="15" spans="3:39" ht="20.100000000000001" customHeight="1" x14ac:dyDescent="0.25">
      <c r="C15" s="156" t="s">
        <v>51</v>
      </c>
      <c r="D15" s="157"/>
      <c r="E15" s="157"/>
      <c r="F15" s="157"/>
      <c r="G15" s="157"/>
      <c r="H15" s="162" t="s">
        <v>16</v>
      </c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4"/>
      <c r="AA15" s="134" t="s">
        <v>18</v>
      </c>
      <c r="AB15" s="134"/>
      <c r="AC15" s="134"/>
      <c r="AD15" s="135"/>
      <c r="AE15" s="130" t="s">
        <v>0</v>
      </c>
      <c r="AF15" s="131"/>
      <c r="AG15" s="132"/>
      <c r="AH15" s="130" t="s">
        <v>1</v>
      </c>
      <c r="AI15" s="131"/>
      <c r="AJ15" s="132"/>
      <c r="AK15" s="130" t="s">
        <v>2</v>
      </c>
      <c r="AL15" s="131"/>
      <c r="AM15" s="133"/>
    </row>
    <row r="16" spans="3:39" ht="20.100000000000001" customHeight="1" x14ac:dyDescent="0.3">
      <c r="C16" s="158"/>
      <c r="D16" s="159"/>
      <c r="E16" s="159"/>
      <c r="F16" s="159"/>
      <c r="G16" s="159"/>
      <c r="H16" s="148" t="s">
        <v>36</v>
      </c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50"/>
      <c r="AA16" s="86">
        <v>1</v>
      </c>
      <c r="AB16" s="87"/>
      <c r="AC16" s="87"/>
      <c r="AD16" s="87"/>
      <c r="AE16" s="88">
        <v>17.5</v>
      </c>
      <c r="AF16" s="88"/>
      <c r="AG16" s="88"/>
      <c r="AH16" s="88">
        <v>6.5</v>
      </c>
      <c r="AI16" s="88"/>
      <c r="AJ16" s="88"/>
      <c r="AK16" s="88">
        <v>5.5</v>
      </c>
      <c r="AL16" s="88"/>
      <c r="AM16" s="89"/>
    </row>
    <row r="17" spans="3:39" ht="20.100000000000001" customHeight="1" x14ac:dyDescent="0.3">
      <c r="C17" s="158"/>
      <c r="D17" s="159"/>
      <c r="E17" s="159"/>
      <c r="F17" s="159"/>
      <c r="G17" s="159"/>
      <c r="H17" s="148" t="s">
        <v>37</v>
      </c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50"/>
      <c r="AA17" s="86">
        <v>3</v>
      </c>
      <c r="AB17" s="87"/>
      <c r="AC17" s="87"/>
      <c r="AD17" s="87"/>
      <c r="AE17" s="88">
        <f>AE12+0.5</f>
        <v>19.5</v>
      </c>
      <c r="AF17" s="88"/>
      <c r="AG17" s="88"/>
      <c r="AH17" s="88">
        <f>AH12+0.25</f>
        <v>7.75</v>
      </c>
      <c r="AI17" s="88"/>
      <c r="AJ17" s="88"/>
      <c r="AK17" s="88">
        <f>AK12+0.25</f>
        <v>6.75</v>
      </c>
      <c r="AL17" s="88"/>
      <c r="AM17" s="89"/>
    </row>
    <row r="18" spans="3:39" ht="20.100000000000001" customHeight="1" x14ac:dyDescent="0.3">
      <c r="C18" s="158"/>
      <c r="D18" s="159"/>
      <c r="E18" s="159"/>
      <c r="F18" s="159"/>
      <c r="G18" s="159"/>
      <c r="H18" s="148" t="s">
        <v>38</v>
      </c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50"/>
      <c r="AA18" s="86">
        <v>6</v>
      </c>
      <c r="AB18" s="87"/>
      <c r="AC18" s="87"/>
      <c r="AD18" s="87"/>
      <c r="AE18" s="88">
        <f>AE13+0.5</f>
        <v>20</v>
      </c>
      <c r="AF18" s="88"/>
      <c r="AG18" s="88"/>
      <c r="AH18" s="88">
        <f>AH13+0.25</f>
        <v>8.25</v>
      </c>
      <c r="AI18" s="88"/>
      <c r="AJ18" s="88"/>
      <c r="AK18" s="88">
        <f>AK13+0.25</f>
        <v>7.25</v>
      </c>
      <c r="AL18" s="88"/>
      <c r="AM18" s="89"/>
    </row>
    <row r="19" spans="3:39" ht="20.100000000000001" customHeight="1" x14ac:dyDescent="0.3">
      <c r="C19" s="160"/>
      <c r="D19" s="161"/>
      <c r="E19" s="161"/>
      <c r="F19" s="161"/>
      <c r="G19" s="161"/>
      <c r="H19" s="153" t="s">
        <v>39</v>
      </c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5"/>
      <c r="AA19" s="90">
        <v>12</v>
      </c>
      <c r="AB19" s="91"/>
      <c r="AC19" s="91"/>
      <c r="AD19" s="91"/>
      <c r="AE19" s="92">
        <f>AE14+0.75</f>
        <v>21.25</v>
      </c>
      <c r="AF19" s="92"/>
      <c r="AG19" s="92"/>
      <c r="AH19" s="92">
        <f>AH14+0.25</f>
        <v>8.75</v>
      </c>
      <c r="AI19" s="92"/>
      <c r="AJ19" s="92"/>
      <c r="AK19" s="92">
        <f>AK14+0.25</f>
        <v>7.75</v>
      </c>
      <c r="AL19" s="92"/>
      <c r="AM19" s="93"/>
    </row>
    <row r="20" spans="3:39" x14ac:dyDescent="0.25"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3:39" x14ac:dyDescent="0.25">
      <c r="C21" s="26"/>
      <c r="D21" s="26"/>
      <c r="E21" s="26"/>
      <c r="F21" s="26"/>
      <c r="G21" s="26"/>
      <c r="H21" s="26"/>
      <c r="I21" s="26"/>
      <c r="J21" s="26"/>
      <c r="K21" s="26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3:39" ht="15" customHeight="1" x14ac:dyDescent="0.25">
      <c r="C22" s="115" t="s">
        <v>5</v>
      </c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</row>
    <row r="23" spans="3:39" ht="15" customHeight="1" x14ac:dyDescent="0.2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spans="3:39" ht="15" customHeight="1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"/>
      <c r="Q24" s="6"/>
      <c r="R24" s="6"/>
      <c r="S24" s="6"/>
      <c r="T24" s="6"/>
      <c r="U24" s="6"/>
      <c r="V24" s="62" t="s">
        <v>4</v>
      </c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4"/>
    </row>
    <row r="25" spans="3:39" ht="15" customHeight="1" x14ac:dyDescent="0.25">
      <c r="C25" s="9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65" t="s">
        <v>6</v>
      </c>
      <c r="W25" s="66"/>
      <c r="X25" s="66"/>
      <c r="Y25" s="66"/>
      <c r="Z25" s="66"/>
      <c r="AA25" s="66"/>
      <c r="AB25" s="67" t="s">
        <v>7</v>
      </c>
      <c r="AC25" s="68"/>
      <c r="AD25" s="68"/>
      <c r="AE25" s="68"/>
      <c r="AF25" s="68"/>
      <c r="AG25" s="69"/>
      <c r="AH25" s="70" t="s">
        <v>8</v>
      </c>
      <c r="AI25" s="66"/>
      <c r="AJ25" s="66"/>
      <c r="AK25" s="66"/>
      <c r="AL25" s="66"/>
      <c r="AM25" s="71"/>
    </row>
    <row r="26" spans="3:39" ht="15" customHeight="1" x14ac:dyDescent="0.25">
      <c r="C26" s="7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05" t="s">
        <v>0</v>
      </c>
      <c r="W26" s="106"/>
      <c r="X26" s="106" t="s">
        <v>1</v>
      </c>
      <c r="Y26" s="106"/>
      <c r="Z26" s="106" t="s">
        <v>2</v>
      </c>
      <c r="AA26" s="107"/>
      <c r="AB26" s="111" t="s">
        <v>0</v>
      </c>
      <c r="AC26" s="110"/>
      <c r="AD26" s="108" t="s">
        <v>1</v>
      </c>
      <c r="AE26" s="110"/>
      <c r="AF26" s="108" t="s">
        <v>2</v>
      </c>
      <c r="AG26" s="109"/>
      <c r="AH26" s="95" t="s">
        <v>0</v>
      </c>
      <c r="AI26" s="96"/>
      <c r="AJ26" s="97" t="s">
        <v>1</v>
      </c>
      <c r="AK26" s="96"/>
      <c r="AL26" s="97" t="s">
        <v>2</v>
      </c>
      <c r="AM26" s="98"/>
    </row>
    <row r="27" spans="3:39" ht="15" customHeight="1" x14ac:dyDescent="0.25">
      <c r="C27" s="7"/>
      <c r="D27" s="6"/>
      <c r="E27" s="7"/>
      <c r="F27" s="10"/>
      <c r="G27" s="10"/>
      <c r="H27" s="27"/>
      <c r="I27" s="27"/>
      <c r="J27" s="27"/>
      <c r="K27" s="27"/>
      <c r="L27" s="27"/>
      <c r="M27" s="27"/>
      <c r="N27" s="7"/>
      <c r="O27" s="7"/>
      <c r="P27" s="7"/>
      <c r="Q27" s="7"/>
      <c r="R27" s="7"/>
      <c r="S27" s="7"/>
      <c r="T27" s="7"/>
      <c r="U27" s="7"/>
      <c r="V27" s="99">
        <v>0.75</v>
      </c>
      <c r="W27" s="100"/>
      <c r="X27" s="101">
        <v>0.35</v>
      </c>
      <c r="Y27" s="100"/>
      <c r="Z27" s="101">
        <v>0.35</v>
      </c>
      <c r="AA27" s="102"/>
      <c r="AB27" s="103">
        <v>0.5</v>
      </c>
      <c r="AC27" s="84"/>
      <c r="AD27" s="85">
        <v>0.25</v>
      </c>
      <c r="AE27" s="84"/>
      <c r="AF27" s="85">
        <v>0.25</v>
      </c>
      <c r="AG27" s="104"/>
      <c r="AH27" s="83">
        <v>0.25</v>
      </c>
      <c r="AI27" s="84"/>
      <c r="AJ27" s="85" t="s">
        <v>11</v>
      </c>
      <c r="AK27" s="84"/>
      <c r="AL27" s="85" t="s">
        <v>11</v>
      </c>
      <c r="AM27" s="104"/>
    </row>
    <row r="28" spans="3:39" ht="15" customHeight="1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3:39" ht="15" customHeight="1" x14ac:dyDescent="0.25">
      <c r="C29" s="16" t="s">
        <v>47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76" t="s">
        <v>6</v>
      </c>
      <c r="W29" s="76"/>
      <c r="X29" s="76"/>
      <c r="Y29" s="76"/>
      <c r="Z29" s="76"/>
      <c r="AA29" s="76"/>
      <c r="AB29" s="77" t="s">
        <v>7</v>
      </c>
      <c r="AC29" s="76"/>
      <c r="AD29" s="76"/>
      <c r="AE29" s="76"/>
      <c r="AF29" s="76"/>
      <c r="AG29" s="78"/>
      <c r="AH29" s="77" t="s">
        <v>8</v>
      </c>
      <c r="AI29" s="76"/>
      <c r="AJ29" s="76"/>
      <c r="AK29" s="76"/>
      <c r="AL29" s="76"/>
      <c r="AM29" s="79"/>
    </row>
    <row r="30" spans="3:39" x14ac:dyDescent="0.25">
      <c r="C30" s="17" t="s">
        <v>63</v>
      </c>
      <c r="D30" s="18"/>
      <c r="E30" s="18"/>
      <c r="F30" s="18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33"/>
      <c r="V30" s="74" t="s">
        <v>44</v>
      </c>
      <c r="W30" s="74"/>
      <c r="X30" s="74"/>
      <c r="Y30" s="74"/>
      <c r="Z30" s="74"/>
      <c r="AA30" s="75"/>
      <c r="AB30" s="80" t="s">
        <v>45</v>
      </c>
      <c r="AC30" s="74"/>
      <c r="AD30" s="74"/>
      <c r="AE30" s="74"/>
      <c r="AF30" s="74"/>
      <c r="AG30" s="75"/>
      <c r="AH30" s="81" t="s">
        <v>60</v>
      </c>
      <c r="AI30" s="81"/>
      <c r="AJ30" s="81"/>
      <c r="AK30" s="81"/>
      <c r="AL30" s="81"/>
      <c r="AM30" s="82"/>
    </row>
    <row r="31" spans="3:39" ht="14.25" hidden="1" customHeight="1" x14ac:dyDescent="0.25">
      <c r="C31" s="17" t="s">
        <v>43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3"/>
      <c r="V31" s="74" t="s">
        <v>10</v>
      </c>
      <c r="W31" s="74"/>
      <c r="X31" s="74"/>
      <c r="Y31" s="74"/>
      <c r="Z31" s="74"/>
      <c r="AA31" s="75"/>
      <c r="AB31" s="80" t="s">
        <v>13</v>
      </c>
      <c r="AC31" s="74"/>
      <c r="AD31" s="74"/>
      <c r="AE31" s="74"/>
      <c r="AF31" s="74"/>
      <c r="AG31" s="75"/>
      <c r="AH31" s="81" t="s">
        <v>14</v>
      </c>
      <c r="AI31" s="81"/>
      <c r="AJ31" s="81"/>
      <c r="AK31" s="81"/>
      <c r="AL31" s="81"/>
      <c r="AM31" s="82"/>
    </row>
    <row r="32" spans="3:39" ht="15" customHeight="1" x14ac:dyDescent="0.25">
      <c r="C32" s="34" t="s">
        <v>64</v>
      </c>
      <c r="D32" s="34"/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6"/>
      <c r="V32" s="72" t="s">
        <v>11</v>
      </c>
      <c r="W32" s="72"/>
      <c r="X32" s="72"/>
      <c r="Y32" s="72"/>
      <c r="Z32" s="72"/>
      <c r="AA32" s="73"/>
      <c r="AB32" s="113" t="s">
        <v>11</v>
      </c>
      <c r="AC32" s="73"/>
      <c r="AD32" s="72" t="s">
        <v>12</v>
      </c>
      <c r="AE32" s="72"/>
      <c r="AF32" s="72"/>
      <c r="AG32" s="73"/>
      <c r="AH32" s="113" t="s">
        <v>12</v>
      </c>
      <c r="AI32" s="73"/>
      <c r="AJ32" s="113" t="s">
        <v>11</v>
      </c>
      <c r="AK32" s="72"/>
      <c r="AL32" s="72"/>
      <c r="AM32" s="169"/>
    </row>
    <row r="33" spans="3:39" ht="15" customHeight="1" x14ac:dyDescent="0.25">
      <c r="C33" s="10" t="s">
        <v>46</v>
      </c>
    </row>
    <row r="34" spans="3:39" ht="15" customHeight="1" x14ac:dyDescent="0.25">
      <c r="C34" s="10"/>
      <c r="D34" s="28" t="s">
        <v>48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3:39" ht="15" customHeight="1" x14ac:dyDescent="0.25">
      <c r="C35" s="10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3:39" ht="15" customHeight="1" x14ac:dyDescent="0.25">
      <c r="C36" s="10"/>
      <c r="D36" s="28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</row>
    <row r="37" spans="3:39" ht="15" customHeight="1" x14ac:dyDescent="0.25">
      <c r="C37" s="10"/>
      <c r="D37" s="28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</row>
    <row r="38" spans="3:39" ht="15" customHeight="1" x14ac:dyDescent="0.25">
      <c r="C38" s="10"/>
    </row>
    <row r="39" spans="3:39" ht="15" customHeight="1" x14ac:dyDescent="0.25">
      <c r="C39" s="115" t="s">
        <v>24</v>
      </c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</row>
    <row r="40" spans="3:39" ht="15" customHeight="1" x14ac:dyDescent="0.25"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</row>
    <row r="41" spans="3:39" ht="15" customHeight="1" x14ac:dyDescent="0.25">
      <c r="C41" s="94">
        <v>1</v>
      </c>
      <c r="D41" s="112" t="s">
        <v>62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</row>
    <row r="42" spans="3:39" ht="15" customHeight="1" x14ac:dyDescent="0.25">
      <c r="C42" s="94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</row>
    <row r="43" spans="3:39" ht="15" customHeight="1" x14ac:dyDescent="0.25">
      <c r="C43" s="94">
        <v>2</v>
      </c>
      <c r="D43" s="112" t="s">
        <v>61</v>
      </c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</row>
    <row r="44" spans="3:39" ht="15" customHeight="1" x14ac:dyDescent="0.25">
      <c r="C44" s="94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</row>
    <row r="45" spans="3:39" ht="15" customHeight="1" x14ac:dyDescent="0.25">
      <c r="C45" s="94">
        <v>3</v>
      </c>
      <c r="D45" s="112" t="s">
        <v>59</v>
      </c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</row>
    <row r="46" spans="3:39" ht="15" customHeight="1" x14ac:dyDescent="0.25">
      <c r="C46" s="94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</row>
    <row r="47" spans="3:39" ht="15" customHeight="1" x14ac:dyDescent="0.25">
      <c r="C47" s="24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</row>
    <row r="48" spans="3:39" ht="15" customHeight="1" x14ac:dyDescent="0.25"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3:19" x14ac:dyDescent="0.25">
      <c r="C49" s="1" t="s">
        <v>22</v>
      </c>
    </row>
    <row r="50" spans="3:19" x14ac:dyDescent="0.25">
      <c r="E50" s="2" t="s">
        <v>19</v>
      </c>
      <c r="F50" s="22"/>
      <c r="G50" s="22"/>
      <c r="H50" s="22"/>
      <c r="I50" s="22"/>
      <c r="J50" s="22" t="s">
        <v>20</v>
      </c>
      <c r="K50" s="22"/>
      <c r="L50" s="22"/>
      <c r="M50" s="22"/>
      <c r="N50" s="22"/>
      <c r="O50" s="22"/>
      <c r="P50" s="22"/>
      <c r="Q50" s="22" t="s">
        <v>21</v>
      </c>
      <c r="R50" s="22"/>
      <c r="S50" s="22"/>
    </row>
  </sheetData>
  <mergeCells count="102">
    <mergeCell ref="C15:G19"/>
    <mergeCell ref="H15:Z15"/>
    <mergeCell ref="H16:Z16"/>
    <mergeCell ref="H17:Z17"/>
    <mergeCell ref="H18:Z18"/>
    <mergeCell ref="H19:Z19"/>
    <mergeCell ref="C10:G14"/>
    <mergeCell ref="H10:Z10"/>
    <mergeCell ref="H11:Z11"/>
    <mergeCell ref="H12:Z12"/>
    <mergeCell ref="H13:Z13"/>
    <mergeCell ref="H14:Z14"/>
    <mergeCell ref="AA13:AD13"/>
    <mergeCell ref="AE13:AG13"/>
    <mergeCell ref="AH13:AJ13"/>
    <mergeCell ref="AK13:AM13"/>
    <mergeCell ref="AA14:AD14"/>
    <mergeCell ref="C5:AM5"/>
    <mergeCell ref="C41:C42"/>
    <mergeCell ref="AE9:AM9"/>
    <mergeCell ref="AE10:AG10"/>
    <mergeCell ref="AH10:AJ10"/>
    <mergeCell ref="AK10:AM10"/>
    <mergeCell ref="AE15:AG15"/>
    <mergeCell ref="AH15:AJ15"/>
    <mergeCell ref="AK15:AM15"/>
    <mergeCell ref="C39:AM39"/>
    <mergeCell ref="AA10:AD10"/>
    <mergeCell ref="AA15:AD15"/>
    <mergeCell ref="D41:AM42"/>
    <mergeCell ref="AK14:AM14"/>
    <mergeCell ref="AH12:AJ12"/>
    <mergeCell ref="AK12:AM12"/>
    <mergeCell ref="AA11:AD11"/>
    <mergeCell ref="AE11:AG11"/>
    <mergeCell ref="AH11:AJ11"/>
    <mergeCell ref="AK11:AM11"/>
    <mergeCell ref="AA12:AD12"/>
    <mergeCell ref="AE12:AG12"/>
    <mergeCell ref="D45:AM46"/>
    <mergeCell ref="AE14:AG14"/>
    <mergeCell ref="AH14:AJ14"/>
    <mergeCell ref="C22:AM22"/>
    <mergeCell ref="X2:AM2"/>
    <mergeCell ref="AA16:AD16"/>
    <mergeCell ref="AE16:AG16"/>
    <mergeCell ref="AH16:AJ16"/>
    <mergeCell ref="AK16:AM16"/>
    <mergeCell ref="AA17:AD17"/>
    <mergeCell ref="AE17:AG17"/>
    <mergeCell ref="AH17:AJ17"/>
    <mergeCell ref="AK17:AM17"/>
    <mergeCell ref="C7:Z9"/>
    <mergeCell ref="AA7:AM8"/>
    <mergeCell ref="AA9:AD9"/>
    <mergeCell ref="AL27:AM27"/>
    <mergeCell ref="D43:AM44"/>
    <mergeCell ref="C43:C44"/>
    <mergeCell ref="AH32:AI32"/>
    <mergeCell ref="AJ32:AM32"/>
    <mergeCell ref="AD32:AG32"/>
    <mergeCell ref="AB32:AC32"/>
    <mergeCell ref="C45:C46"/>
    <mergeCell ref="AH26:AI26"/>
    <mergeCell ref="AJ26:AK26"/>
    <mergeCell ref="AL26:AM26"/>
    <mergeCell ref="V27:W27"/>
    <mergeCell ref="X27:Y27"/>
    <mergeCell ref="Z27:AA27"/>
    <mergeCell ref="AB27:AC27"/>
    <mergeCell ref="AD27:AE27"/>
    <mergeCell ref="AF27:AG27"/>
    <mergeCell ref="V26:W26"/>
    <mergeCell ref="X26:Y26"/>
    <mergeCell ref="Z26:AA26"/>
    <mergeCell ref="AF26:AG26"/>
    <mergeCell ref="AD26:AE26"/>
    <mergeCell ref="AB26:AC26"/>
    <mergeCell ref="AA18:AD18"/>
    <mergeCell ref="AE18:AG18"/>
    <mergeCell ref="AH18:AJ18"/>
    <mergeCell ref="AK18:AM18"/>
    <mergeCell ref="AA19:AD19"/>
    <mergeCell ref="AE19:AG19"/>
    <mergeCell ref="AH19:AJ19"/>
    <mergeCell ref="AK19:AM19"/>
    <mergeCell ref="V24:AM24"/>
    <mergeCell ref="V25:AA25"/>
    <mergeCell ref="AB25:AG25"/>
    <mergeCell ref="AH25:AM25"/>
    <mergeCell ref="V32:AA32"/>
    <mergeCell ref="V31:AA31"/>
    <mergeCell ref="V29:AA29"/>
    <mergeCell ref="AB29:AG29"/>
    <mergeCell ref="AH29:AM29"/>
    <mergeCell ref="V30:AA30"/>
    <mergeCell ref="AB30:AG30"/>
    <mergeCell ref="AH30:AM30"/>
    <mergeCell ref="AH31:AM31"/>
    <mergeCell ref="AB31:AG31"/>
    <mergeCell ref="AH27:AI27"/>
    <mergeCell ref="AJ27:AK27"/>
  </mergeCells>
  <printOptions horizontalCentered="1"/>
  <pageMargins left="0.25" right="0.25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U113"/>
  <sheetViews>
    <sheetView zoomScale="85" zoomScaleNormal="85" workbookViewId="0">
      <selection activeCell="C11" sqref="C11:D11"/>
    </sheetView>
  </sheetViews>
  <sheetFormatPr defaultRowHeight="15" x14ac:dyDescent="0.25"/>
  <cols>
    <col min="1" max="1" width="9" style="1"/>
    <col min="2" max="2" width="32.125" style="1" customWidth="1"/>
    <col min="3" max="3" width="11.875" style="1" bestFit="1" customWidth="1"/>
    <col min="4" max="4" width="10.375" style="1" bestFit="1" customWidth="1"/>
    <col min="5" max="22" width="9" style="1"/>
    <col min="23" max="24" width="0" style="1" hidden="1" customWidth="1"/>
    <col min="25" max="26" width="9" style="1" hidden="1" customWidth="1"/>
    <col min="27" max="27" width="11.875" style="1" hidden="1" customWidth="1"/>
    <col min="28" max="31" width="9" style="1" hidden="1" customWidth="1"/>
    <col min="32" max="32" width="8.375" style="1" hidden="1" customWidth="1"/>
    <col min="33" max="34" width="3.875" style="1" hidden="1" customWidth="1"/>
    <col min="35" max="35" width="14" style="1" hidden="1" customWidth="1"/>
    <col min="36" max="36" width="16" style="1" hidden="1" customWidth="1"/>
    <col min="37" max="37" width="22.875" style="1" hidden="1" customWidth="1"/>
    <col min="38" max="47" width="9" style="1" hidden="1" customWidth="1"/>
    <col min="48" max="52" width="9" style="1" customWidth="1"/>
    <col min="53" max="16384" width="9" style="1"/>
  </cols>
  <sheetData>
    <row r="4" spans="2:4" x14ac:dyDescent="0.25">
      <c r="D4" s="56">
        <f ca="1">TODAY()</f>
        <v>42529</v>
      </c>
    </row>
    <row r="6" spans="2:4" ht="17.25" x14ac:dyDescent="0.3">
      <c r="B6" s="53" t="s">
        <v>52</v>
      </c>
      <c r="C6" s="52"/>
      <c r="D6" s="52"/>
    </row>
    <row r="8" spans="2:4" ht="18.75" x14ac:dyDescent="0.3">
      <c r="B8" s="50" t="s">
        <v>25</v>
      </c>
      <c r="C8" s="165" t="s">
        <v>27</v>
      </c>
      <c r="D8" s="166"/>
    </row>
    <row r="9" spans="2:4" ht="18.75" x14ac:dyDescent="0.3">
      <c r="B9" s="50" t="s">
        <v>26</v>
      </c>
      <c r="C9" s="165" t="s">
        <v>0</v>
      </c>
      <c r="D9" s="166"/>
    </row>
    <row r="10" spans="2:4" ht="18.75" x14ac:dyDescent="0.3">
      <c r="B10" s="50" t="s">
        <v>42</v>
      </c>
      <c r="C10" s="165">
        <v>12</v>
      </c>
      <c r="D10" s="166"/>
    </row>
    <row r="11" spans="2:4" ht="18.75" x14ac:dyDescent="0.3">
      <c r="B11" s="50" t="s">
        <v>29</v>
      </c>
      <c r="C11" s="165" t="s">
        <v>8</v>
      </c>
      <c r="D11" s="166"/>
    </row>
    <row r="12" spans="2:4" ht="18.75" x14ac:dyDescent="0.3">
      <c r="B12" s="50" t="s">
        <v>9</v>
      </c>
      <c r="C12" s="59">
        <v>63000</v>
      </c>
      <c r="D12" s="51" t="str">
        <f>C9</f>
        <v>UAH</v>
      </c>
    </row>
    <row r="13" spans="2:4" ht="15.75" x14ac:dyDescent="0.25">
      <c r="B13" s="49"/>
      <c r="C13" s="49"/>
      <c r="D13" s="49"/>
    </row>
    <row r="14" spans="2:4" ht="15.75" x14ac:dyDescent="0.25">
      <c r="B14" s="49"/>
      <c r="C14" s="49"/>
      <c r="D14" s="49"/>
    </row>
    <row r="15" spans="2:4" ht="18.75" x14ac:dyDescent="0.3">
      <c r="B15" s="54" t="s">
        <v>53</v>
      </c>
      <c r="C15" s="54"/>
      <c r="D15" s="54"/>
    </row>
    <row r="16" spans="2:4" ht="15.75" x14ac:dyDescent="0.25">
      <c r="B16" s="49"/>
      <c r="C16" s="49"/>
      <c r="D16" s="49"/>
    </row>
    <row r="17" spans="2:19" ht="18.75" x14ac:dyDescent="0.3">
      <c r="B17" s="50" t="s">
        <v>41</v>
      </c>
      <c r="C17" s="167">
        <f>AK109</f>
        <v>20.75</v>
      </c>
      <c r="D17" s="168"/>
    </row>
    <row r="18" spans="2:19" ht="18.75" x14ac:dyDescent="0.3">
      <c r="B18" s="50" t="s">
        <v>35</v>
      </c>
      <c r="C18" s="61">
        <f>(C12*C17/100/365*C10*30)-(C12*C17/100/365*C10*30)*AO111</f>
        <v>10379.206849315069</v>
      </c>
      <c r="D18" s="51" t="str">
        <f>C9</f>
        <v>UAH</v>
      </c>
    </row>
    <row r="19" spans="2:19" ht="18.75" x14ac:dyDescent="0.3">
      <c r="B19" s="50" t="s">
        <v>40</v>
      </c>
      <c r="C19" s="60">
        <f>C12+C18</f>
        <v>73379.206849315073</v>
      </c>
      <c r="D19" s="55" t="str">
        <f>C9</f>
        <v>UAH</v>
      </c>
    </row>
    <row r="20" spans="2:19" ht="15.75" x14ac:dyDescent="0.25">
      <c r="B20" s="49"/>
      <c r="C20" s="49"/>
      <c r="D20" s="49"/>
    </row>
    <row r="21" spans="2:19" ht="15.75" x14ac:dyDescent="0.25">
      <c r="B21" s="49"/>
      <c r="C21" s="49"/>
      <c r="D21" s="49"/>
    </row>
    <row r="22" spans="2:19" ht="15.75" x14ac:dyDescent="0.25">
      <c r="B22" s="49"/>
      <c r="C22" s="49"/>
      <c r="D22" s="49"/>
    </row>
    <row r="23" spans="2:19" ht="15.75" x14ac:dyDescent="0.25">
      <c r="B23" s="22" t="s">
        <v>54</v>
      </c>
      <c r="C23" s="49"/>
      <c r="D23" s="49"/>
    </row>
    <row r="24" spans="2:19" ht="15.75" x14ac:dyDescent="0.25">
      <c r="B24" s="49"/>
      <c r="C24" s="49"/>
      <c r="D24" s="49"/>
    </row>
    <row r="25" spans="2:19" ht="15.75" x14ac:dyDescent="0.25">
      <c r="B25" s="49"/>
      <c r="C25" s="49"/>
      <c r="D25" s="49"/>
    </row>
    <row r="26" spans="2:19" ht="15.75" x14ac:dyDescent="0.25">
      <c r="B26" s="49" t="s">
        <v>22</v>
      </c>
      <c r="C26" s="49"/>
      <c r="D26" s="49"/>
    </row>
    <row r="27" spans="2:19" ht="15.75" x14ac:dyDescent="0.25">
      <c r="B27" s="57" t="s">
        <v>19</v>
      </c>
      <c r="D27" s="49"/>
    </row>
    <row r="28" spans="2:19" ht="15.75" x14ac:dyDescent="0.25">
      <c r="B28" s="58" t="s">
        <v>20</v>
      </c>
      <c r="D28" s="49"/>
    </row>
    <row r="29" spans="2:19" ht="15.75" x14ac:dyDescent="0.25">
      <c r="B29" s="49"/>
      <c r="C29" s="49"/>
      <c r="D29" s="49"/>
    </row>
    <row r="30" spans="2:19" ht="15.75" x14ac:dyDescent="0.25">
      <c r="B30" s="58" t="s">
        <v>21</v>
      </c>
      <c r="D30" s="49"/>
    </row>
    <row r="31" spans="2:19" x14ac:dyDescent="0.25">
      <c r="F31" s="22"/>
      <c r="G31" s="22"/>
      <c r="H31" s="22"/>
      <c r="I31" s="22"/>
      <c r="K31" s="22"/>
      <c r="L31" s="22"/>
      <c r="M31" s="22"/>
      <c r="N31" s="22"/>
      <c r="O31" s="22"/>
      <c r="P31" s="22"/>
      <c r="R31" s="22"/>
      <c r="S31" s="22"/>
    </row>
    <row r="108" spans="27:42" x14ac:dyDescent="0.25">
      <c r="AA108" s="1" t="s">
        <v>28</v>
      </c>
      <c r="AB108" s="1" t="s">
        <v>23</v>
      </c>
      <c r="AC108" s="1" t="s">
        <v>17</v>
      </c>
      <c r="AD108" s="1" t="s">
        <v>29</v>
      </c>
      <c r="AF108" s="1" t="s">
        <v>31</v>
      </c>
      <c r="AI108" s="1" t="s">
        <v>32</v>
      </c>
      <c r="AJ108" s="1" t="s">
        <v>33</v>
      </c>
      <c r="AK108" s="1" t="s">
        <v>34</v>
      </c>
      <c r="AN108" s="1" t="s">
        <v>12</v>
      </c>
    </row>
    <row r="109" spans="27:42" x14ac:dyDescent="0.25">
      <c r="AA109" s="1" t="s">
        <v>11</v>
      </c>
      <c r="AB109" s="1" t="s">
        <v>11</v>
      </c>
      <c r="AC109" s="1" t="s">
        <v>11</v>
      </c>
      <c r="AD109" s="1" t="s">
        <v>11</v>
      </c>
      <c r="AE109" s="1">
        <v>0</v>
      </c>
      <c r="AF109" s="37" t="str">
        <f>IF($C$8=$AA$110,Ставки!AE11,IF($C$8=$AA$111,Ставки!AE16,"виберіть спосіб виплати"))</f>
        <v>-</v>
      </c>
      <c r="AG109" s="38" t="str">
        <f>IF($C$8=$AA$110,Ставки!AH11,IF($C$8=$AA$111,Ставки!AH16,"виберіть спосіб виплати"))</f>
        <v>-</v>
      </c>
      <c r="AH109" s="39" t="str">
        <f>IF($C$8=$AA$110,Ставки!AK11,IF($C$8=$AA$111,Ставки!AK16,"виберіть спосіб виплати"))</f>
        <v>-</v>
      </c>
      <c r="AI109" s="40" t="str">
        <f>IF($C$9=$AB$110,AF109,IF($C$9=$AB$111,AG109,IF($C$9=$AB$112,AH109,"виберіть валюту")))</f>
        <v>-</v>
      </c>
      <c r="AJ109" s="1">
        <f>IF($C$10=$AC$110,AI109,IF($C$10=$AC$111,AI110,IF($C$10=$AC$112,AI111,IF($C$10=$AC$113,AI112,"виберіть строк"))))</f>
        <v>20.5</v>
      </c>
      <c r="AK109" s="1">
        <f>AJ109+AL109</f>
        <v>20.75</v>
      </c>
      <c r="AL109" s="1">
        <f>IF($C$11=AD110,AE110,IF($C$11=AD109,AE109,IF($C$11=$AD$111,AE111,IF($C$11=$AD$112,AE112,"виберітьрівеньлояльності"))))</f>
        <v>0.25</v>
      </c>
      <c r="AN109" s="1" t="s">
        <v>55</v>
      </c>
      <c r="AO109" s="1">
        <v>0.18</v>
      </c>
      <c r="AP109" s="1" t="s">
        <v>56</v>
      </c>
    </row>
    <row r="110" spans="27:42" x14ac:dyDescent="0.25">
      <c r="AA110" s="1" t="s">
        <v>27</v>
      </c>
      <c r="AB110" s="1" t="s">
        <v>0</v>
      </c>
      <c r="AC110" s="1">
        <v>1</v>
      </c>
      <c r="AD110" s="1" t="s">
        <v>6</v>
      </c>
      <c r="AE110" s="1">
        <f>IF($C$9=$AB$110,Ставки!V27,IF($C$9=$AB$111,Ставки!X27,IF($C$9=$AB$112,Ставки!Z27,"виберіть валюту")))</f>
        <v>0.75</v>
      </c>
      <c r="AF110" s="41">
        <f>IF($C$8=$AA$110,Ставки!AE12,IF($C$8=$AA$111,Ставки!AE17,"виберіть спосіб виплати"))</f>
        <v>19</v>
      </c>
      <c r="AG110" s="42">
        <f>IF($C$8=$AA$110,Ставки!AH12,IF($C$8=$AA$111,Ставки!AH17,"виберіть спосіб виплати"))</f>
        <v>7.5</v>
      </c>
      <c r="AH110" s="43">
        <f>IF($C$8=$AA$110,Ставки!AK12,IF($C$8=$AA$111,Ставки!AK17,"виберіть спосіб виплати"))</f>
        <v>6.5</v>
      </c>
      <c r="AI110" s="44">
        <f>IF($C$9=$AB$110,AF110,IF($C$9=$AB$111,AG110,IF($C$9=$AB$112,AH110,"виберіть валюту")))</f>
        <v>19</v>
      </c>
      <c r="AN110" s="1" t="s">
        <v>57</v>
      </c>
      <c r="AO110" s="1">
        <v>1.4999999999999999E-2</v>
      </c>
      <c r="AP110" s="1" t="s">
        <v>58</v>
      </c>
    </row>
    <row r="111" spans="27:42" x14ac:dyDescent="0.25">
      <c r="AA111" s="1" t="s">
        <v>30</v>
      </c>
      <c r="AB111" s="1" t="s">
        <v>1</v>
      </c>
      <c r="AC111" s="1">
        <v>3</v>
      </c>
      <c r="AD111" s="1" t="s">
        <v>7</v>
      </c>
      <c r="AE111" s="1">
        <f>IF($C$9=$AB$110,Ставки!AB27,IF($C$9=$AB$111,Ставки!AD27,IF($C$9=$AB$112,Ставки!AF27,"виберіть валюту")))</f>
        <v>0.5</v>
      </c>
      <c r="AF111" s="41">
        <f>IF($C$8=$AA$110,Ставки!AE13,IF($C$8=$AA$111,Ставки!AE18,"виберіть спосіб виплати"))</f>
        <v>19.5</v>
      </c>
      <c r="AG111" s="42">
        <f>IF($C$8=$AA$110,Ставки!AH13,IF($C$8=$AA$111,Ставки!AH18,"виберіть спосіб виплати"))</f>
        <v>8</v>
      </c>
      <c r="AH111" s="43">
        <f>IF($C$8=$AA$110,Ставки!AK13,IF($C$8=$AA$111,Ставки!AK18,"виберіть спосіб виплати"))</f>
        <v>7</v>
      </c>
      <c r="AI111" s="44">
        <f>IF($C$9=$AB$110,AF111,IF($C$9=$AB$111,AG111,IF($C$9=$AB$112,AH111,"виберіть валюту")))</f>
        <v>19.5</v>
      </c>
      <c r="AO111" s="1">
        <v>0.19500000000000001</v>
      </c>
      <c r="AP111" s="1" t="s">
        <v>58</v>
      </c>
    </row>
    <row r="112" spans="27:42" x14ac:dyDescent="0.25">
      <c r="AB112" s="1" t="s">
        <v>2</v>
      </c>
      <c r="AC112" s="1">
        <v>6</v>
      </c>
      <c r="AD112" s="1" t="s">
        <v>8</v>
      </c>
      <c r="AE112" s="1">
        <f>IF($C$9=$AB$110,Ставки!AH27,IF($C$9=$AB$111,0,IF($C$9=$AB$112,0,"виберіть валюту")))</f>
        <v>0.25</v>
      </c>
      <c r="AF112" s="45">
        <f>IF($C$8=$AA$110,Ставки!AE14,IF($C$8=$AA$111,Ставки!AE19,"виберіть спосіб виплати"))</f>
        <v>20.5</v>
      </c>
      <c r="AG112" s="46">
        <f>IF($C$8=$AA$110,Ставки!AH14,IF($C$8=$AA$111,Ставки!AH19,"виберіть спосіб виплати"))</f>
        <v>8.5</v>
      </c>
      <c r="AH112" s="47">
        <f>IF($C$8=$AA$110,Ставки!AK14,IF($C$8=$AA$111,Ставки!AK19,"виберіть спосіб виплати"))</f>
        <v>7.5</v>
      </c>
      <c r="AI112" s="48">
        <f>IF($C$9=$AB$110,AF112,IF($C$9=$AB$111,AG112,IF($C$9=$AB$112,AH112,"виберіть валюту")))</f>
        <v>20.5</v>
      </c>
    </row>
    <row r="113" spans="29:29" x14ac:dyDescent="0.25">
      <c r="AC113" s="1">
        <v>12</v>
      </c>
    </row>
  </sheetData>
  <mergeCells count="5">
    <mergeCell ref="C8:D8"/>
    <mergeCell ref="C9:D9"/>
    <mergeCell ref="C10:D10"/>
    <mergeCell ref="C11:D11"/>
    <mergeCell ref="C17:D17"/>
  </mergeCells>
  <dataValidations count="4">
    <dataValidation type="list" allowBlank="1" showInputMessage="1" showErrorMessage="1" sqref="C8">
      <formula1>$AA$110:$AA$111</formula1>
    </dataValidation>
    <dataValidation type="list" allowBlank="1" showInputMessage="1" showErrorMessage="1" sqref="C9">
      <formula1>$AB$110:$AB$112</formula1>
    </dataValidation>
    <dataValidation type="list" allowBlank="1" showInputMessage="1" showErrorMessage="1" sqref="C10">
      <formula1>$AC$110:$AC$113</formula1>
    </dataValidation>
    <dataValidation type="list" allowBlank="1" showInputMessage="1" showErrorMessage="1" sqref="C11">
      <formula1>$AD$109:$AD$112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413__x0440__x0443__x043f__x0430_ xmlns="337c4fc9-b908-471f-b03e-874a6fcaa05b">58</_x0413__x0440__x0443__x043f__x0430_>
    <_x041f__x0456__x0434__x043f__x0440__x043e__x0446__x0435__x0441_ xmlns="337c4fc9-b908-471f-b03e-874a6fcaa05b">33</_x041f__x0456__x0434__x043f__x0440__x043e__x0446__x0435__x0441_>
    <IconOverlay xmlns="http://schemas.microsoft.com/sharepoint/v4" xsi:nil="true"/>
    <_x0421__x043e__x0440__x0442__x0443__x0432__x0430__x043d__x043d__x044f_ xmlns="337c4fc9-b908-471f-b03e-874a6fcaa05b" xsi:nil="true"/>
    <_x2116__x0020__x0434__x043e__x043a__x0443__x043c__x0435__x043d__x0442__x0443_ xmlns="337c4fc9-b908-471f-b03e-874a6fcaa05b" xsi:nil="true"/>
    <_x0422__x0438__x043f__x0020__x0437__x0430__x0442__x0432__x0435__x0440__x0434__x0436__x0435__x043d__x043d__x044f_ xmlns="337c4fc9-b908-471f-b03e-874a6fcaa05b" xsi:nil="true"/>
    <NatureOfTheDocumentType xmlns="337c4fc9-b908-471f-b03e-874a6fcaa05b">1</NatureOfTheDocumentType>
    <_x0414__x0456__x044e__x0447__x0438__x0439_ xmlns="337c4fc9-b908-471f-b03e-874a6fcaa05b">false</_x0414__x0456__x044e__x0447__x0438__x0439_>
    <_x0417__x0430__x0442__x0432__x0435__x0440__x0434__x0436__x0435__x043d__x043e_ xmlns="337c4fc9-b908-471f-b03e-874a6fcaa05b" xsi:nil="true"/>
    <_x041f__x0440__x043e__x0446__x0435__x0441_ xmlns="337c4fc9-b908-471f-b03e-874a6fcaa05b">1</_x041f__x0440__x043e__x0446__x0435__x0441_>
    <_x0414__x0430__x0442__x0430__x0020__x0437__x0430__x0442__x0432__x0435__x0440__x0434__x0436__x0435__x043d__x043d__x044f_ xmlns="337c4fc9-b908-471f-b03e-874a6fcaa05b" xsi:nil="true"/>
    <_x0422__x0438__x043f__x0020__x0434__x043e__x043a__x0443__x043c__x0435__x043d__x0442__x0443_ xmlns="337c4fc9-b908-471f-b03e-874a6fcaa05b" xsi:nil="true"/>
    <_x041a__x043e__x043c__x0435__x043d__x0442__x0430__x0440_ xmlns="337c4fc9-b908-471f-b03e-874a6fcaa05b">затверджено нові ставки</_x041a__x043e__x043c__x0435__x043d__x0442__x0430__x0440_>
    <_x0412__x0456__x0434__x043f__x043e__x0432__x0456__x0434__x0430__x043b__x044c__x043d__x0438__x0439_ xmlns="337c4fc9-b908-471f-b03e-874a6fcaa05b">
      <UserInfo>
        <DisplayName>Линник Володимир Ярославович</DisplayName>
        <AccountId>11</AccountId>
        <AccountType/>
      </UserInfo>
    </_x0412__x0456__x0434__x043f__x043e__x0432__x0456__x0434__x0430__x043b__x044c__x043d__x0438__x0439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C3A14C4BD81A14D858F063FD91F47BE" ma:contentTypeVersion="33" ma:contentTypeDescription="Створення нового документа." ma:contentTypeScope="" ma:versionID="010c693c015ac6d786e1a910a9deeb02">
  <xsd:schema xmlns:xsd="http://www.w3.org/2001/XMLSchema" xmlns:xs="http://www.w3.org/2001/XMLSchema" xmlns:p="http://schemas.microsoft.com/office/2006/metadata/properties" xmlns:ns1="337c4fc9-b908-471f-b03e-874a6fcaa05b" xmlns:ns3="http://schemas.microsoft.com/sharepoint/v4" targetNamespace="http://schemas.microsoft.com/office/2006/metadata/properties" ma:root="true" ma:fieldsID="5c9b21e4afd583ce7741ee0335642358" ns1:_="" ns3:_="">
    <xsd:import namespace="337c4fc9-b908-471f-b03e-874a6fcaa05b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1:_x041f__x0440__x043e__x0446__x0435__x0441_"/>
                <xsd:element ref="ns1:_x041f__x0456__x0434__x043f__x0440__x043e__x0446__x0435__x0441_"/>
                <xsd:element ref="ns1:_x0413__x0440__x0443__x043f__x0430_" minOccurs="0"/>
                <xsd:element ref="ns1:_x0414__x0456__x044e__x0447__x0438__x0439_" minOccurs="0"/>
                <xsd:element ref="ns1:_x0422__x0438__x043f__x0020__x0434__x043e__x043a__x0443__x043c__x0435__x043d__x0442__x0443_" minOccurs="0"/>
                <xsd:element ref="ns1:_x0422__x0438__x043f__x0020__x0437__x0430__x0442__x0432__x0435__x0440__x0434__x0436__x0435__x043d__x043d__x044f_" minOccurs="0"/>
                <xsd:element ref="ns1:_x0417__x0430__x0442__x0432__x0435__x0440__x0434__x0436__x0435__x043d__x043e_" minOccurs="0"/>
                <xsd:element ref="ns1:_x0414__x0430__x0442__x0430__x0020__x0437__x0430__x0442__x0432__x0435__x0440__x0434__x0436__x0435__x043d__x043d__x044f_" minOccurs="0"/>
                <xsd:element ref="ns1:_x2116__x0020__x0434__x043e__x043a__x0443__x043c__x0435__x043d__x0442__x0443_" minOccurs="0"/>
                <xsd:element ref="ns1:_x0412__x0456__x0434__x043f__x043e__x0432__x0456__x0434__x0430__x043b__x044c__x043d__x0438__x0439_" minOccurs="0"/>
                <xsd:element ref="ns1:_x041a__x043e__x043c__x0435__x043d__x0442__x0430__x0440_" minOccurs="0"/>
                <xsd:element ref="ns1:NatureOfTheDocumentType" minOccurs="0"/>
                <xsd:element ref="ns3:IconOverlay" minOccurs="0"/>
                <xsd:element ref="ns1:_x0421__x043e__x0440__x0442__x0443__x0432__x0430__x043d__x043d__x044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c4fc9-b908-471f-b03e-874a6fcaa05b" elementFormDefault="qualified">
    <xsd:import namespace="http://schemas.microsoft.com/office/2006/documentManagement/types"/>
    <xsd:import namespace="http://schemas.microsoft.com/office/infopath/2007/PartnerControls"/>
    <xsd:element name="_x041f__x0440__x043e__x0446__x0435__x0441_" ma:index="0" ma:displayName="Процес" ma:list="{6dd8ec39-bca6-47e2-9941-561ecb72c8b6}" ma:internalName="_x041f__x0440__x043e__x0446__x0435__x0441_" ma:showField="Title">
      <xsd:simpleType>
        <xsd:restriction base="dms:Lookup"/>
      </xsd:simpleType>
    </xsd:element>
    <xsd:element name="_x041f__x0456__x0434__x043f__x0440__x043e__x0446__x0435__x0441_" ma:index="1" ma:displayName="Підпроцес" ma:list="{ddf2cdea-381e-454b-88f0-22736d08ac13}" ma:internalName="_x041f__x0456__x0434__x043f__x0440__x043e__x0446__x0435__x0441_" ma:showField="Title">
      <xsd:simpleType>
        <xsd:restriction base="dms:Lookup"/>
      </xsd:simpleType>
    </xsd:element>
    <xsd:element name="_x0413__x0440__x0443__x043f__x0430_" ma:index="2" nillable="true" ma:displayName="Група" ma:list="{1ef3feeb-e525-4bc5-aed6-60a541f90d78}" ma:internalName="_x0413__x0440__x0443__x043f__x0430_" ma:showField="Title">
      <xsd:simpleType>
        <xsd:restriction base="dms:Lookup"/>
      </xsd:simpleType>
    </xsd:element>
    <xsd:element name="_x0414__x0456__x044e__x0447__x0438__x0439_" ma:index="5" nillable="true" ma:displayName="Діючий" ma:default="1" ma:internalName="_x0414__x0456__x044e__x0447__x0438__x0439_">
      <xsd:simpleType>
        <xsd:restriction base="dms:Boolean"/>
      </xsd:simpleType>
    </xsd:element>
    <xsd:element name="_x0422__x0438__x043f__x0020__x0434__x043e__x043a__x0443__x043c__x0435__x043d__x0442__x0443_" ma:index="6" nillable="true" ma:displayName="Тип документу" ma:list="{910cb38d-018a-4003-b01b-7f455b0234ee}" ma:internalName="_x0422__x0438__x043f__x0020__x0434__x043e__x043a__x0443__x043c__x0435__x043d__x0442__x0443_" ma:readOnly="false" ma:showField="Title">
      <xsd:simpleType>
        <xsd:restriction base="dms:Lookup"/>
      </xsd:simpleType>
    </xsd:element>
    <xsd:element name="_x0422__x0438__x043f__x0020__x0437__x0430__x0442__x0432__x0435__x0440__x0434__x0436__x0435__x043d__x043d__x044f_" ma:index="7" nillable="true" ma:displayName="Тип затвердження" ma:list="{2e867540-e2c7-45dc-a9fd-5b2cab7578b4}" ma:internalName="_x0422__x0438__x043f__x0020__x0437__x0430__x0442__x0432__x0435__x0440__x0434__x0436__x0435__x043d__x043d__x044f_" ma:showField="Title">
      <xsd:simpleType>
        <xsd:restriction base="dms:Lookup"/>
      </xsd:simpleType>
    </xsd:element>
    <xsd:element name="_x0417__x0430__x0442__x0432__x0435__x0440__x0434__x0436__x0435__x043d__x043e_" ma:index="8" nillable="true" ma:displayName="Затверджено" ma:list="{d108d034-1f10-4613-a920-c1f77e3a6dca}" ma:internalName="_x0417__x0430__x0442__x0432__x0435__x0440__x0434__x0436__x0435__x043d__x043e_" ma:showField="Title">
      <xsd:simpleType>
        <xsd:restriction base="dms:Lookup"/>
      </xsd:simpleType>
    </xsd:element>
    <xsd:element name="_x0414__x0430__x0442__x0430__x0020__x0437__x0430__x0442__x0432__x0435__x0440__x0434__x0436__x0435__x043d__x043d__x044f_" ma:index="9" nillable="true" ma:displayName="Дата затвердження" ma:format="DateOnly" ma:internalName="_x0414__x0430__x0442__x0430__x0020__x0437__x0430__x0442__x0432__x0435__x0440__x0434__x0436__x0435__x043d__x043d__x044f_">
      <xsd:simpleType>
        <xsd:restriction base="dms:DateTime"/>
      </xsd:simpleType>
    </xsd:element>
    <xsd:element name="_x2116__x0020__x0434__x043e__x043a__x0443__x043c__x0435__x043d__x0442__x0443_" ma:index="10" nillable="true" ma:displayName="№ документу" ma:indexed="true" ma:internalName="_x2116__x0020__x0434__x043e__x043a__x0443__x043c__x0435__x043d__x0442__x0443_">
      <xsd:simpleType>
        <xsd:restriction base="dms:Text">
          <xsd:maxLength value="50"/>
        </xsd:restriction>
      </xsd:simpleType>
    </xsd:element>
    <xsd:element name="_x0412__x0456__x0434__x043f__x043e__x0432__x0456__x0434__x0430__x043b__x044c__x043d__x0438__x0439_" ma:index="11" nillable="true" ma:displayName="Відповідальний" ma:list="UserInfo" ma:SharePointGroup="0" ma:internalName="_x0412__x0456__x0434__x043f__x043e__x0432__x0456__x0434__x0430__x043b__x044c__x043d__x0438__x0439_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x041a__x043e__x043c__x0435__x043d__x0442__x0430__x0440_" ma:index="12" nillable="true" ma:displayName="Коментар" ma:internalName="_x041a__x043e__x043c__x0435__x043d__x0442__x0430__x0440_">
      <xsd:simpleType>
        <xsd:restriction base="dms:Note"/>
      </xsd:simpleType>
    </xsd:element>
    <xsd:element name="NatureOfTheDocumentType" ma:index="13" nillable="true" ma:displayName="NatureOfTheDocumentType" ma:list="{910cb38d-018a-4003-b01b-7f455b0234ee}" ma:internalName="NatureOfTheDocumentType" ma:showField="NatureOfTheDocumentType">
      <xsd:simpleType>
        <xsd:restriction base="dms:Lookup"/>
      </xsd:simpleType>
    </xsd:element>
    <xsd:element name="_x0421__x043e__x0440__x0442__x0443__x0432__x0430__x043d__x043d__x044f_" ma:index="22" nillable="true" ma:displayName="Сортування" ma:decimals="0" ma:internalName="_x0421__x043e__x0440__x0442__x0443__x0432__x0430__x043d__x043d__x044f_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Тип вмісту"/>
        <xsd:element ref="dc:title" maxOccurs="1" ma:index="4" ma:displayName="Назва документу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2AA853-AEF2-48BF-A088-D46719D55778}"/>
</file>

<file path=customXml/itemProps2.xml><?xml version="1.0" encoding="utf-8"?>
<ds:datastoreItem xmlns:ds="http://schemas.openxmlformats.org/officeDocument/2006/customXml" ds:itemID="{F40C3C44-E876-4FE6-AD47-999EBACB715D}"/>
</file>

<file path=customXml/itemProps3.xml><?xml version="1.0" encoding="utf-8"?>
<ds:datastoreItem xmlns:ds="http://schemas.openxmlformats.org/officeDocument/2006/customXml" ds:itemID="{1E9AA096-135E-499E-9D74-EDEFDE8919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Ставки</vt:lpstr>
      <vt:lpstr>Калькулятор</vt:lpstr>
      <vt:lpstr>Ставки!Область_печати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Калькулятор ставок</dc:title>
  <dc:creator>Линник Владимир Ярославович</dc:creator>
  <cp:lastModifiedBy>Линник Владимир Ярославович</cp:lastModifiedBy>
  <cp:lastPrinted>2015-12-01T14:58:48Z</cp:lastPrinted>
  <dcterms:created xsi:type="dcterms:W3CDTF">2015-03-19T09:07:38Z</dcterms:created>
  <dcterms:modified xsi:type="dcterms:W3CDTF">2016-06-08T11:47:42Z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0x010100AC3A14C4BD81A14D858F063FD91F47BE</vt:lpwstr>
  </property>
</Properties>
</file>